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9г" sheetId="1" r:id="rId1"/>
  </sheets>
  <definedNames/>
  <calcPr fullCalcOnLoad="1"/>
</workbook>
</file>

<file path=xl/sharedStrings.xml><?xml version="1.0" encoding="utf-8"?>
<sst xmlns="http://schemas.openxmlformats.org/spreadsheetml/2006/main" count="977" uniqueCount="175">
  <si>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</si>
  <si>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</si>
  <si>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</si>
  <si>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</si>
  <si>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</si>
  <si>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</si>
  <si>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</si>
  <si>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</si>
  <si>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</si>
  <si>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</si>
  <si>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</si>
  <si>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</si>
  <si>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</si>
  <si>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</si>
  <si>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</si>
  <si>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</si>
  <si>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</si>
  <si>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</si>
  <si>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</si>
  <si>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</si>
  <si>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</si>
  <si>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</si>
  <si>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</si>
  <si>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</si>
  <si>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</si>
  <si>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</si>
  <si>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</si>
  <si>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</si>
  <si>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</si>
  <si>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</si>
  <si>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</si>
  <si>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</si>
  <si>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</si>
  <si>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</si>
  <si>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</si>
  <si>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</si>
  <si>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</si>
  <si>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</si>
  <si>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</si>
  <si>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</si>
  <si>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</si>
  <si>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</si>
  <si>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</si>
  <si>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</si>
  <si>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</si>
  <si>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</si>
  <si>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</si>
  <si>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</si>
  <si>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</si>
  <si>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</si>
  <si>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</si>
  <si>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</si>
  <si>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</si>
  <si>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</si>
  <si>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</si>
  <si>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</si>
  <si>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</si>
  <si>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</si>
  <si>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</si>
  <si>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</si>
  <si>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</si>
  <si>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</si>
  <si>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</si>
  <si>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</si>
  <si>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</si>
  <si>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</si>
  <si>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</si>
  <si>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</si>
  <si>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</si>
  <si>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</si>
  <si>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</si>
  <si>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</si>
  <si>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</si>
  <si>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</si>
  <si>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</si>
  <si>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</si>
  <si>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</si>
  <si>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</si>
  <si>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</si>
  <si>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</si>
  <si>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</si>
  <si>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</si>
  <si>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</si>
  <si>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</si>
  <si>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</si>
  <si>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</si>
  <si>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</si>
  <si>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</si>
  <si>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</si>
  <si>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</si>
  <si>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</si>
  <si>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</si>
  <si>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</si>
  <si>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</si>
  <si>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</si>
  <si>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 xml:space="preserve">Уплата прочих налогов, сборов </t>
  </si>
  <si>
    <t>60 0 00 02030</t>
  </si>
  <si>
    <t>60 0 00 00000</t>
  </si>
  <si>
    <t>60 0 00 02040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</si>
  <si>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</si>
  <si>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</si>
  <si>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</si>
  <si>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</si>
  <si>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</si>
  <si>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</si>
  <si>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</si>
  <si>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</si>
  <si>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</si>
  <si>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</si>
  <si>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</si>
  <si>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</si>
  <si>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</si>
  <si>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</si>
  <si>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</si>
  <si>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</si>
  <si>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</si>
  <si>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</si>
  <si>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</si>
  <si>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</si>
  <si>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</si>
  <si>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</si>
  <si>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</si>
  <si>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</si>
  <si>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</si>
  <si>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</si>
  <si>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</si>
  <si>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</si>
  <si>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</si>
  <si>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</si>
  <si>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</si>
  <si>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</si>
  <si>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</si>
  <si>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</si>
  <si>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</si>
  <si>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</si>
  <si>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</si>
  <si>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Прочая закупка товаров, работ и услуг</t>
  </si>
  <si>
    <t>(рублей)</t>
  </si>
  <si>
    <t>60 0 00 S2591</t>
  </si>
  <si>
    <t>60 0 00 82591</t>
  </si>
  <si>
    <t>60 0 00 00540</t>
  </si>
  <si>
    <t>60 0 00 75150</t>
  </si>
  <si>
    <t>Расходы на повышение оплаты труда</t>
  </si>
  <si>
    <t>256800,00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</si>
  <si>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</si>
  <si>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</si>
  <si>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</si>
  <si>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01 0 00 00000</t>
  </si>
  <si>
    <t>Расходы на проведение противопожарной пропаганды, обеспечение противопожарной защиты населения</t>
  </si>
  <si>
    <t>60 0 00 72580</t>
  </si>
  <si>
    <t>02 0 00 00000</t>
  </si>
  <si>
    <t>Иные выплаты персоналу учреждений, за исключением фонда оплаты труда</t>
  </si>
  <si>
    <t>Подпрограмма " Прочее благоустройство  "Благоустройство муниципального образования сельское поселение Шугур на 2017 - 2019 годы"</t>
  </si>
  <si>
    <t>04 0 00 06500</t>
  </si>
  <si>
    <t>04 0 00 70990</t>
  </si>
  <si>
    <t>72000</t>
  </si>
  <si>
    <t>Содержание муниципального жилищного фонда</t>
  </si>
  <si>
    <t>60 0 00 73520</t>
  </si>
  <si>
    <t>Обеспечение полномочий по молодежной политике</t>
  </si>
  <si>
    <t>Расходы на обеспечение деятельности(оказание услуг)муниципальных учреждений</t>
  </si>
  <si>
    <t>60 0 00 70143</t>
  </si>
  <si>
    <t>Другие вопросы в области охраны окружающей среды</t>
  </si>
  <si>
    <t>Рсходы по организации деятельности в сфере обращения с твердыми коммунальными отходами</t>
  </si>
  <si>
    <t>06</t>
  </si>
  <si>
    <t>60 0 00 84290</t>
  </si>
  <si>
    <t>60 0 00 82630</t>
  </si>
  <si>
    <t>Софинансирование расходов на реализацию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</t>
  </si>
  <si>
    <t>60 0 00 S2630</t>
  </si>
  <si>
    <t>04 0 00 77770</t>
  </si>
  <si>
    <t>10000</t>
  </si>
  <si>
    <t>Приложение  2</t>
  </si>
  <si>
    <t>от   №</t>
  </si>
  <si>
    <t>Расходы бюджета сельское поселение Шугур за 2019 год по ведомственной структуре расходов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</si>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</sst>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40404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17" fillId="36" borderId="13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1" fillId="35" borderId="14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54" fillId="0" borderId="0" xfId="0" applyNumberFormat="1" applyFont="1" applyFill="1" applyBorder="1" applyAlignment="1" applyProtection="1">
      <alignment vertical="top" wrapText="1"/>
      <protection/>
    </xf>
    <xf numFmtId="0" fontId="2" fillId="37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0" fontId="2" fillId="37" borderId="10" xfId="0" applyNumberFormat="1" applyFont="1" applyFill="1" applyBorder="1" applyAlignment="1" applyProtection="1">
      <alignment horizontal="center" wrapText="1"/>
      <protection/>
    </xf>
    <xf numFmtId="49" fontId="2" fillId="37" borderId="10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2" fontId="2" fillId="37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center" wrapText="1"/>
      <protection/>
    </xf>
    <xf numFmtId="0" fontId="54" fillId="0" borderId="10" xfId="0" applyNumberFormat="1" applyFont="1" applyFill="1" applyBorder="1" applyAlignment="1" applyProtection="1">
      <alignment wrapText="1"/>
      <protection/>
    </xf>
    <xf numFmtId="0" fontId="54" fillId="0" borderId="10" xfId="0" applyNumberFormat="1" applyFont="1" applyFill="1" applyBorder="1" applyAlignment="1" applyProtection="1">
      <alignment horizontal="center" wrapText="1"/>
      <protection/>
    </xf>
    <xf numFmtId="49" fontId="54" fillId="0" borderId="10" xfId="0" applyNumberFormat="1" applyFont="1" applyFill="1" applyBorder="1" applyAlignment="1" applyProtection="1">
      <alignment horizontal="center"/>
      <protection/>
    </xf>
    <xf numFmtId="2" fontId="54" fillId="0" borderId="10" xfId="0" applyNumberFormat="1" applyFont="1" applyFill="1" applyBorder="1" applyAlignment="1" applyProtection="1">
      <alignment horizontal="center"/>
      <protection/>
    </xf>
    <xf numFmtId="2" fontId="6" fillId="37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2" fontId="2" fillId="37" borderId="10" xfId="0" applyNumberFormat="1" applyFont="1" applyFill="1" applyBorder="1" applyAlignment="1" applyProtection="1">
      <alignment horizontal="center" vertical="top"/>
      <protection/>
    </xf>
    <xf numFmtId="0" fontId="6" fillId="37" borderId="10" xfId="0" applyNumberFormat="1" applyFont="1" applyFill="1" applyBorder="1" applyAlignment="1" applyProtection="1">
      <alignment/>
      <protection/>
    </xf>
    <xf numFmtId="0" fontId="6" fillId="37" borderId="10" xfId="0" applyNumberFormat="1" applyFont="1" applyFill="1" applyBorder="1" applyAlignment="1" applyProtection="1">
      <alignment horizontal="center"/>
      <protection/>
    </xf>
    <xf numFmtId="49" fontId="6" fillId="37" borderId="10" xfId="0" applyNumberFormat="1" applyFont="1" applyFill="1" applyBorder="1" applyAlignment="1" applyProtection="1">
      <alignment horizontal="center"/>
      <protection/>
    </xf>
    <xf numFmtId="2" fontId="15" fillId="37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18"/>
  <sheetViews>
    <sheetView tabSelected="1" zoomScale="80" zoomScaleNormal="80" zoomScalePageLayoutView="0" workbookViewId="0" topLeftCell="B1">
      <selection activeCell="L11" sqref="L11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68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12" width="16.28125" style="1" customWidth="1"/>
    <col min="13" max="16384" width="9.140625" style="1" customWidth="1"/>
  </cols>
  <sheetData>
    <row r="1" spans="2:12" ht="15.75">
      <c r="B1" s="2"/>
      <c r="C1" s="48"/>
      <c r="G1" s="127" t="s">
        <v>170</v>
      </c>
      <c r="H1" s="127"/>
      <c r="I1" s="127"/>
      <c r="J1" s="127"/>
      <c r="K1" s="127"/>
      <c r="L1" s="127"/>
    </row>
    <row r="2" spans="2:12" ht="15.75">
      <c r="B2" s="2"/>
      <c r="C2" s="48"/>
      <c r="F2" s="127" t="s">
        <v>94</v>
      </c>
      <c r="G2" s="127"/>
      <c r="H2" s="127"/>
      <c r="I2" s="127"/>
      <c r="J2" s="127"/>
      <c r="K2" s="127"/>
      <c r="L2" s="127"/>
    </row>
    <row r="3" spans="2:12" ht="15.75">
      <c r="B3" s="2"/>
      <c r="C3" s="48"/>
      <c r="F3" s="127" t="s">
        <v>76</v>
      </c>
      <c r="G3" s="127"/>
      <c r="H3" s="127"/>
      <c r="I3" s="127"/>
      <c r="J3" s="127"/>
      <c r="K3" s="127"/>
      <c r="L3" s="127"/>
    </row>
    <row r="4" spans="2:12" ht="15.75">
      <c r="B4" s="2"/>
      <c r="C4" s="48"/>
      <c r="G4" s="45"/>
      <c r="H4" s="128" t="s">
        <v>171</v>
      </c>
      <c r="I4" s="128"/>
      <c r="J4" s="128"/>
      <c r="K4" s="128"/>
      <c r="L4" s="128"/>
    </row>
    <row r="5" spans="2:8" ht="15.75">
      <c r="B5" s="125"/>
      <c r="C5" s="125"/>
      <c r="D5" s="125"/>
      <c r="E5" s="125"/>
      <c r="F5" s="125"/>
      <c r="G5" s="125"/>
      <c r="H5" s="125"/>
    </row>
    <row r="6" spans="2:8" ht="24" customHeight="1">
      <c r="B6" s="126" t="s">
        <v>172</v>
      </c>
      <c r="C6" s="126"/>
      <c r="D6" s="126"/>
      <c r="E6" s="126"/>
      <c r="F6" s="126"/>
      <c r="G6" s="126"/>
      <c r="H6" s="126"/>
    </row>
    <row r="7" spans="2:16" ht="15.75">
      <c r="B7" s="11"/>
      <c r="C7" s="11"/>
      <c r="D7" s="11"/>
      <c r="E7" s="11"/>
      <c r="F7" s="11"/>
      <c r="G7" s="11"/>
      <c r="H7" s="47"/>
      <c r="I7" s="47"/>
      <c r="J7" s="47"/>
      <c r="K7" s="47"/>
      <c r="L7" s="47" t="s">
        <v>137</v>
      </c>
      <c r="M7" s="46"/>
      <c r="N7" s="46"/>
      <c r="O7" s="46"/>
      <c r="P7" s="46"/>
    </row>
    <row r="8" spans="2:12" ht="29.25" customHeight="1">
      <c r="B8" s="3" t="s">
        <v>1</v>
      </c>
      <c r="C8" s="49" t="s">
        <v>82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83</v>
      </c>
      <c r="I8" s="79" t="s">
        <v>122</v>
      </c>
      <c r="J8" s="79" t="s">
        <v>173</v>
      </c>
      <c r="K8" s="79" t="s">
        <v>122</v>
      </c>
      <c r="L8" s="79" t="s">
        <v>174</v>
      </c>
    </row>
    <row r="9" spans="2:12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3">
        <v>7</v>
      </c>
      <c r="I9" s="80">
        <v>8</v>
      </c>
      <c r="J9" s="80">
        <v>8</v>
      </c>
      <c r="K9" s="80">
        <v>8</v>
      </c>
      <c r="L9" s="80">
        <v>8</v>
      </c>
    </row>
    <row r="10" spans="2:14" ht="15.75">
      <c r="B10" s="14" t="s">
        <v>75</v>
      </c>
      <c r="C10" s="19">
        <v>650</v>
      </c>
      <c r="D10" s="19"/>
      <c r="E10" s="19"/>
      <c r="F10" s="19"/>
      <c r="G10" s="19"/>
      <c r="H10" s="98">
        <f>H11+H52+H62+H87+H106+H154+H178+H205+H160+H212</f>
        <v>36251626.8</v>
      </c>
      <c r="I10" s="98">
        <f>I11+I52+I62+I87+I106+I154+I178+I205</f>
        <v>240135.76</v>
      </c>
      <c r="J10" s="98">
        <f>J11+J52+J62+J87+J106+J154+J178+J205+J212+J160</f>
        <v>33600280.29000001</v>
      </c>
      <c r="K10" s="98">
        <f>K11+K52+K62+K87+K106+K154+K178+K205</f>
        <v>240135.76</v>
      </c>
      <c r="L10" s="19">
        <v>93</v>
      </c>
      <c r="N10" s="76"/>
    </row>
    <row r="11" spans="2:12" ht="15.75">
      <c r="B11" s="15" t="s">
        <v>6</v>
      </c>
      <c r="C11" s="50">
        <v>650</v>
      </c>
      <c r="D11" s="13" t="s">
        <v>15</v>
      </c>
      <c r="E11" s="13"/>
      <c r="F11" s="13"/>
      <c r="G11" s="13"/>
      <c r="H11" s="85">
        <f>H12+H20+H36</f>
        <v>8271465.149999999</v>
      </c>
      <c r="I11" s="85">
        <f>I12+I20+I36</f>
        <v>0</v>
      </c>
      <c r="J11" s="85">
        <f>J12+J20+J36</f>
        <v>8151676.0600000005</v>
      </c>
      <c r="K11" s="85">
        <f>K12+K20+K36</f>
        <v>0</v>
      </c>
      <c r="L11" s="50">
        <v>98</v>
      </c>
    </row>
    <row r="12" spans="2:12" s="9" customFormat="1" ht="31.5">
      <c r="B12" s="27" t="s">
        <v>84</v>
      </c>
      <c r="C12" s="51">
        <v>650</v>
      </c>
      <c r="D12" s="28" t="s">
        <v>15</v>
      </c>
      <c r="E12" s="28" t="s">
        <v>16</v>
      </c>
      <c r="F12" s="28"/>
      <c r="G12" s="28"/>
      <c r="H12" s="86">
        <f>H13</f>
        <v>1213576.6400000001</v>
      </c>
      <c r="I12" s="87">
        <v>0</v>
      </c>
      <c r="J12" s="86">
        <f>J13</f>
        <v>1213576.6400000001</v>
      </c>
      <c r="K12" s="87">
        <v>0</v>
      </c>
      <c r="L12" s="124">
        <v>100</v>
      </c>
    </row>
    <row r="13" spans="2:12" ht="15.75">
      <c r="B13" s="7" t="s">
        <v>78</v>
      </c>
      <c r="C13" s="52">
        <v>650</v>
      </c>
      <c r="D13" s="30" t="s">
        <v>15</v>
      </c>
      <c r="E13" s="30" t="s">
        <v>16</v>
      </c>
      <c r="F13" s="30" t="s">
        <v>97</v>
      </c>
      <c r="G13" s="30"/>
      <c r="H13" s="88">
        <f>H15</f>
        <v>1213576.6400000001</v>
      </c>
      <c r="I13" s="89">
        <v>0</v>
      </c>
      <c r="J13" s="88">
        <f>J15</f>
        <v>1213576.6400000001</v>
      </c>
      <c r="K13" s="89">
        <v>0</v>
      </c>
      <c r="L13" s="5">
        <v>100</v>
      </c>
    </row>
    <row r="14" spans="2:12" ht="15.75" hidden="1">
      <c r="B14" s="71" t="s">
        <v>91</v>
      </c>
      <c r="C14" s="53">
        <v>650</v>
      </c>
      <c r="D14" s="30" t="s">
        <v>15</v>
      </c>
      <c r="E14" s="30" t="s">
        <v>16</v>
      </c>
      <c r="F14" s="30" t="s">
        <v>97</v>
      </c>
      <c r="G14" s="30"/>
      <c r="H14" s="88">
        <f>H15</f>
        <v>1213576.6400000001</v>
      </c>
      <c r="I14" s="89">
        <v>0</v>
      </c>
      <c r="J14" s="115">
        <v>0</v>
      </c>
      <c r="K14" s="89">
        <v>0</v>
      </c>
      <c r="L14" s="5">
        <v>0</v>
      </c>
    </row>
    <row r="15" spans="2:12" ht="31.5">
      <c r="B15" s="29" t="s">
        <v>85</v>
      </c>
      <c r="C15" s="53">
        <v>650</v>
      </c>
      <c r="D15" s="30" t="s">
        <v>15</v>
      </c>
      <c r="E15" s="30" t="s">
        <v>16</v>
      </c>
      <c r="F15" s="30" t="s">
        <v>96</v>
      </c>
      <c r="G15" s="30"/>
      <c r="H15" s="88">
        <f>H16</f>
        <v>1213576.6400000001</v>
      </c>
      <c r="I15" s="89">
        <v>0</v>
      </c>
      <c r="J15" s="88">
        <f>J16</f>
        <v>1213576.6400000001</v>
      </c>
      <c r="K15" s="89">
        <v>0</v>
      </c>
      <c r="L15" s="5">
        <v>100</v>
      </c>
    </row>
    <row r="16" spans="2:12" ht="46.5" customHeight="1">
      <c r="B16" s="29" t="s">
        <v>58</v>
      </c>
      <c r="C16" s="53">
        <v>650</v>
      </c>
      <c r="D16" s="30" t="s">
        <v>15</v>
      </c>
      <c r="E16" s="30" t="s">
        <v>16</v>
      </c>
      <c r="F16" s="30" t="s">
        <v>96</v>
      </c>
      <c r="G16" s="30" t="s">
        <v>55</v>
      </c>
      <c r="H16" s="88">
        <f>H17</f>
        <v>1213576.6400000001</v>
      </c>
      <c r="I16" s="89">
        <v>0</v>
      </c>
      <c r="J16" s="88">
        <f>J17</f>
        <v>1213576.6400000001</v>
      </c>
      <c r="K16" s="89">
        <v>0</v>
      </c>
      <c r="L16" s="5">
        <v>100</v>
      </c>
    </row>
    <row r="17" spans="2:12" ht="15.75">
      <c r="B17" s="31" t="s">
        <v>57</v>
      </c>
      <c r="C17" s="54">
        <v>650</v>
      </c>
      <c r="D17" s="30" t="s">
        <v>15</v>
      </c>
      <c r="E17" s="30" t="s">
        <v>16</v>
      </c>
      <c r="F17" s="30" t="s">
        <v>96</v>
      </c>
      <c r="G17" s="30" t="s">
        <v>56</v>
      </c>
      <c r="H17" s="88">
        <f>H18+H19</f>
        <v>1213576.6400000001</v>
      </c>
      <c r="I17" s="89">
        <v>0</v>
      </c>
      <c r="J17" s="88">
        <f>J18+J19</f>
        <v>1213576.6400000001</v>
      </c>
      <c r="K17" s="89">
        <v>0</v>
      </c>
      <c r="L17" s="5">
        <v>100</v>
      </c>
    </row>
    <row r="18" spans="2:12" ht="15.75">
      <c r="B18" s="29" t="s">
        <v>112</v>
      </c>
      <c r="C18" s="53">
        <v>650</v>
      </c>
      <c r="D18" s="30" t="s">
        <v>15</v>
      </c>
      <c r="E18" s="30" t="s">
        <v>16</v>
      </c>
      <c r="F18" s="30" t="s">
        <v>96</v>
      </c>
      <c r="G18" s="30" t="s">
        <v>35</v>
      </c>
      <c r="H18" s="88">
        <v>951886.9</v>
      </c>
      <c r="I18" s="89">
        <v>0</v>
      </c>
      <c r="J18" s="88">
        <v>951886.9</v>
      </c>
      <c r="K18" s="89">
        <v>0</v>
      </c>
      <c r="L18" s="5">
        <v>100</v>
      </c>
    </row>
    <row r="19" spans="2:12" ht="28.5" customHeight="1">
      <c r="B19" s="29" t="s">
        <v>113</v>
      </c>
      <c r="C19" s="53">
        <v>650</v>
      </c>
      <c r="D19" s="30" t="s">
        <v>15</v>
      </c>
      <c r="E19" s="30" t="s">
        <v>16</v>
      </c>
      <c r="F19" s="30" t="s">
        <v>96</v>
      </c>
      <c r="G19" s="30" t="s">
        <v>114</v>
      </c>
      <c r="H19" s="88">
        <v>261689.74</v>
      </c>
      <c r="I19" s="89">
        <v>0</v>
      </c>
      <c r="J19" s="88">
        <v>261689.74</v>
      </c>
      <c r="K19" s="89">
        <v>0</v>
      </c>
      <c r="L19" s="5">
        <v>100</v>
      </c>
    </row>
    <row r="20" spans="2:12" s="9" customFormat="1" ht="31.5">
      <c r="B20" s="29" t="s">
        <v>113</v>
      </c>
      <c r="C20" s="51">
        <v>650</v>
      </c>
      <c r="D20" s="28" t="s">
        <v>15</v>
      </c>
      <c r="E20" s="28" t="s">
        <v>17</v>
      </c>
      <c r="F20" s="28"/>
      <c r="G20" s="28"/>
      <c r="H20" s="86">
        <f>H21</f>
        <v>5018729.95</v>
      </c>
      <c r="I20" s="87">
        <v>0</v>
      </c>
      <c r="J20" s="116">
        <v>4914465.76</v>
      </c>
      <c r="K20" s="87">
        <v>0</v>
      </c>
      <c r="L20" s="124">
        <v>98</v>
      </c>
    </row>
    <row r="21" spans="2:12" ht="15.75">
      <c r="B21" s="7" t="s">
        <v>78</v>
      </c>
      <c r="C21" s="52">
        <v>650</v>
      </c>
      <c r="D21" s="30" t="s">
        <v>15</v>
      </c>
      <c r="E21" s="30" t="s">
        <v>17</v>
      </c>
      <c r="F21" s="30" t="s">
        <v>97</v>
      </c>
      <c r="G21" s="30"/>
      <c r="H21" s="88">
        <f>H22</f>
        <v>5018729.95</v>
      </c>
      <c r="I21" s="89">
        <v>0</v>
      </c>
      <c r="J21" s="115">
        <v>4914465.76</v>
      </c>
      <c r="K21" s="89">
        <v>0</v>
      </c>
      <c r="L21" s="5">
        <v>98</v>
      </c>
    </row>
    <row r="22" spans="2:12" ht="15.75">
      <c r="B22" s="71" t="s">
        <v>91</v>
      </c>
      <c r="C22" s="54">
        <v>650</v>
      </c>
      <c r="D22" s="30" t="s">
        <v>15</v>
      </c>
      <c r="E22" s="30" t="s">
        <v>17</v>
      </c>
      <c r="F22" s="30" t="s">
        <v>97</v>
      </c>
      <c r="G22" s="30"/>
      <c r="H22" s="88">
        <f>H23+H32</f>
        <v>5018729.95</v>
      </c>
      <c r="I22" s="89">
        <v>0</v>
      </c>
      <c r="J22" s="115">
        <v>4914465.76</v>
      </c>
      <c r="K22" s="89">
        <v>0</v>
      </c>
      <c r="L22" s="5">
        <v>98</v>
      </c>
    </row>
    <row r="23" spans="2:12" ht="15.75">
      <c r="B23" s="31" t="s">
        <v>131</v>
      </c>
      <c r="C23" s="54">
        <v>650</v>
      </c>
      <c r="D23" s="30" t="s">
        <v>15</v>
      </c>
      <c r="E23" s="30" t="s">
        <v>17</v>
      </c>
      <c r="F23" s="6" t="s">
        <v>98</v>
      </c>
      <c r="G23" s="30"/>
      <c r="H23" s="88">
        <f>H24+H29</f>
        <v>4761929.95</v>
      </c>
      <c r="I23" s="89">
        <v>0</v>
      </c>
      <c r="J23" s="115">
        <v>4657665.76</v>
      </c>
      <c r="K23" s="89">
        <v>0</v>
      </c>
      <c r="L23" s="5">
        <v>98</v>
      </c>
    </row>
    <row r="24" spans="2:12" ht="47.25">
      <c r="B24" s="29" t="s">
        <v>58</v>
      </c>
      <c r="C24" s="53">
        <v>650</v>
      </c>
      <c r="D24" s="30" t="s">
        <v>15</v>
      </c>
      <c r="E24" s="30" t="s">
        <v>17</v>
      </c>
      <c r="F24" s="6" t="s">
        <v>98</v>
      </c>
      <c r="G24" s="30" t="s">
        <v>55</v>
      </c>
      <c r="H24" s="88">
        <f>H25</f>
        <v>4661065.95</v>
      </c>
      <c r="I24" s="89">
        <v>0</v>
      </c>
      <c r="J24" s="115">
        <v>4556801.76</v>
      </c>
      <c r="K24" s="89">
        <v>0</v>
      </c>
      <c r="L24" s="5">
        <v>98</v>
      </c>
    </row>
    <row r="25" spans="2:12" ht="15.75">
      <c r="B25" s="31" t="s">
        <v>57</v>
      </c>
      <c r="C25" s="54">
        <v>650</v>
      </c>
      <c r="D25" s="30" t="s">
        <v>15</v>
      </c>
      <c r="E25" s="30" t="s">
        <v>17</v>
      </c>
      <c r="F25" s="6" t="s">
        <v>98</v>
      </c>
      <c r="G25" s="30" t="s">
        <v>56</v>
      </c>
      <c r="H25" s="88">
        <f>SUM(H26:H27:H28)</f>
        <v>4661065.95</v>
      </c>
      <c r="I25" s="89">
        <v>0</v>
      </c>
      <c r="J25" s="115">
        <v>4556801.76</v>
      </c>
      <c r="K25" s="89">
        <v>0</v>
      </c>
      <c r="L25" s="5">
        <v>98</v>
      </c>
    </row>
    <row r="26" spans="2:12" ht="15.75">
      <c r="B26" s="4" t="s">
        <v>112</v>
      </c>
      <c r="C26" s="52">
        <v>650</v>
      </c>
      <c r="D26" s="6" t="s">
        <v>15</v>
      </c>
      <c r="E26" s="6" t="s">
        <v>17</v>
      </c>
      <c r="F26" s="6" t="s">
        <v>98</v>
      </c>
      <c r="G26" s="6" t="s">
        <v>35</v>
      </c>
      <c r="H26" s="90">
        <v>3763573.22</v>
      </c>
      <c r="I26" s="89">
        <v>0</v>
      </c>
      <c r="J26" s="115">
        <v>3743813.13</v>
      </c>
      <c r="K26" s="89">
        <v>0</v>
      </c>
      <c r="L26" s="5">
        <v>99</v>
      </c>
    </row>
    <row r="27" spans="2:12" ht="31.5">
      <c r="B27" s="7" t="s">
        <v>66</v>
      </c>
      <c r="C27" s="52">
        <v>650</v>
      </c>
      <c r="D27" s="6" t="s">
        <v>15</v>
      </c>
      <c r="E27" s="6" t="s">
        <v>17</v>
      </c>
      <c r="F27" s="6" t="s">
        <v>98</v>
      </c>
      <c r="G27" s="6" t="s">
        <v>36</v>
      </c>
      <c r="H27" s="90">
        <v>28600</v>
      </c>
      <c r="I27" s="89">
        <v>0</v>
      </c>
      <c r="J27" s="115">
        <v>27777.16</v>
      </c>
      <c r="K27" s="89">
        <v>0</v>
      </c>
      <c r="L27" s="5">
        <v>97</v>
      </c>
    </row>
    <row r="28" spans="2:12" ht="31.5">
      <c r="B28" s="29" t="s">
        <v>113</v>
      </c>
      <c r="C28" s="52">
        <v>650</v>
      </c>
      <c r="D28" s="6" t="s">
        <v>15</v>
      </c>
      <c r="E28" s="6" t="s">
        <v>17</v>
      </c>
      <c r="F28" s="6" t="s">
        <v>98</v>
      </c>
      <c r="G28" s="30" t="s">
        <v>114</v>
      </c>
      <c r="H28" s="90">
        <v>868892.73</v>
      </c>
      <c r="I28" s="89">
        <v>0</v>
      </c>
      <c r="J28" s="115">
        <v>785211.47</v>
      </c>
      <c r="K28" s="89">
        <v>0</v>
      </c>
      <c r="L28" s="5">
        <v>90</v>
      </c>
    </row>
    <row r="29" spans="2:12" ht="15.75">
      <c r="B29" s="7" t="s">
        <v>49</v>
      </c>
      <c r="C29" s="52">
        <v>650</v>
      </c>
      <c r="D29" s="30" t="s">
        <v>15</v>
      </c>
      <c r="E29" s="30" t="s">
        <v>17</v>
      </c>
      <c r="F29" s="6" t="s">
        <v>98</v>
      </c>
      <c r="G29" s="30" t="s">
        <v>73</v>
      </c>
      <c r="H29" s="88">
        <v>100864</v>
      </c>
      <c r="I29" s="89">
        <v>0</v>
      </c>
      <c r="J29" s="88">
        <v>100864</v>
      </c>
      <c r="K29" s="89">
        <v>0</v>
      </c>
      <c r="L29" s="5">
        <v>100</v>
      </c>
    </row>
    <row r="30" spans="2:12" ht="15.75">
      <c r="B30" s="7" t="s">
        <v>0</v>
      </c>
      <c r="C30" s="52">
        <v>650</v>
      </c>
      <c r="D30" s="6" t="s">
        <v>15</v>
      </c>
      <c r="E30" s="6" t="s">
        <v>17</v>
      </c>
      <c r="F30" s="6" t="s">
        <v>98</v>
      </c>
      <c r="G30" s="6" t="s">
        <v>50</v>
      </c>
      <c r="H30" s="90">
        <v>100864</v>
      </c>
      <c r="I30" s="89">
        <v>0</v>
      </c>
      <c r="J30" s="90">
        <v>100864</v>
      </c>
      <c r="K30" s="89">
        <v>0</v>
      </c>
      <c r="L30" s="5">
        <v>100</v>
      </c>
    </row>
    <row r="31" spans="2:12" ht="15.75">
      <c r="B31" s="31" t="s">
        <v>142</v>
      </c>
      <c r="C31" s="52">
        <v>650</v>
      </c>
      <c r="D31" s="6" t="s">
        <v>15</v>
      </c>
      <c r="E31" s="6" t="s">
        <v>17</v>
      </c>
      <c r="F31" s="6" t="s">
        <v>141</v>
      </c>
      <c r="G31" s="6"/>
      <c r="H31" s="90" t="s">
        <v>143</v>
      </c>
      <c r="I31" s="89">
        <v>0</v>
      </c>
      <c r="J31" s="90" t="s">
        <v>143</v>
      </c>
      <c r="K31" s="89">
        <v>0</v>
      </c>
      <c r="L31" s="5">
        <v>100</v>
      </c>
    </row>
    <row r="32" spans="2:12" ht="47.25">
      <c r="B32" s="29" t="s">
        <v>58</v>
      </c>
      <c r="C32" s="52">
        <v>650</v>
      </c>
      <c r="D32" s="6" t="s">
        <v>15</v>
      </c>
      <c r="E32" s="6" t="s">
        <v>17</v>
      </c>
      <c r="F32" s="6" t="s">
        <v>141</v>
      </c>
      <c r="G32" s="30" t="s">
        <v>55</v>
      </c>
      <c r="H32" s="90">
        <f>H33</f>
        <v>256800</v>
      </c>
      <c r="I32" s="89">
        <v>0</v>
      </c>
      <c r="J32" s="90">
        <f>J33</f>
        <v>256800</v>
      </c>
      <c r="K32" s="89">
        <v>0</v>
      </c>
      <c r="L32" s="5">
        <v>100</v>
      </c>
    </row>
    <row r="33" spans="2:12" ht="15.75">
      <c r="B33" s="31" t="s">
        <v>57</v>
      </c>
      <c r="C33" s="52">
        <v>650</v>
      </c>
      <c r="D33" s="6" t="s">
        <v>15</v>
      </c>
      <c r="E33" s="6" t="s">
        <v>17</v>
      </c>
      <c r="F33" s="6" t="s">
        <v>141</v>
      </c>
      <c r="G33" s="30" t="s">
        <v>56</v>
      </c>
      <c r="H33" s="90">
        <f>H34+H35</f>
        <v>256800</v>
      </c>
      <c r="I33" s="89">
        <v>0</v>
      </c>
      <c r="J33" s="90">
        <f>J34+J35</f>
        <v>256800</v>
      </c>
      <c r="K33" s="89">
        <v>0</v>
      </c>
      <c r="L33" s="5">
        <v>100</v>
      </c>
    </row>
    <row r="34" spans="2:12" ht="15.75">
      <c r="B34" s="4" t="s">
        <v>112</v>
      </c>
      <c r="C34" s="52">
        <v>650</v>
      </c>
      <c r="D34" s="6" t="s">
        <v>15</v>
      </c>
      <c r="E34" s="6" t="s">
        <v>17</v>
      </c>
      <c r="F34" s="6" t="s">
        <v>141</v>
      </c>
      <c r="G34" s="6" t="s">
        <v>35</v>
      </c>
      <c r="H34" s="90">
        <v>197240</v>
      </c>
      <c r="I34" s="89">
        <v>0</v>
      </c>
      <c r="J34" s="90">
        <v>197240</v>
      </c>
      <c r="K34" s="89">
        <v>0</v>
      </c>
      <c r="L34" s="5">
        <v>100</v>
      </c>
    </row>
    <row r="35" spans="2:12" ht="31.5">
      <c r="B35" s="29" t="s">
        <v>113</v>
      </c>
      <c r="C35" s="52">
        <v>650</v>
      </c>
      <c r="D35" s="6" t="s">
        <v>15</v>
      </c>
      <c r="E35" s="6" t="s">
        <v>17</v>
      </c>
      <c r="F35" s="6" t="s">
        <v>141</v>
      </c>
      <c r="G35" s="30" t="s">
        <v>114</v>
      </c>
      <c r="H35" s="90">
        <v>59560</v>
      </c>
      <c r="I35" s="89">
        <v>0</v>
      </c>
      <c r="J35" s="90">
        <v>59560</v>
      </c>
      <c r="K35" s="89">
        <v>0</v>
      </c>
      <c r="L35" s="5">
        <v>100</v>
      </c>
    </row>
    <row r="36" spans="2:12" s="9" customFormat="1" ht="15.75">
      <c r="B36" s="32" t="s">
        <v>7</v>
      </c>
      <c r="C36" s="55">
        <v>650</v>
      </c>
      <c r="D36" s="28" t="s">
        <v>15</v>
      </c>
      <c r="E36" s="28" t="s">
        <v>30</v>
      </c>
      <c r="F36" s="28"/>
      <c r="G36" s="28"/>
      <c r="H36" s="86">
        <f>H38</f>
        <v>2039158.5599999998</v>
      </c>
      <c r="I36" s="87">
        <v>0</v>
      </c>
      <c r="J36" s="116">
        <v>2023633.66</v>
      </c>
      <c r="K36" s="87">
        <v>0</v>
      </c>
      <c r="L36" s="5">
        <v>99</v>
      </c>
    </row>
    <row r="37" spans="2:12" s="9" customFormat="1" ht="15.75">
      <c r="B37" s="7" t="s">
        <v>78</v>
      </c>
      <c r="C37" s="52">
        <v>650</v>
      </c>
      <c r="D37" s="30" t="s">
        <v>15</v>
      </c>
      <c r="E37" s="30" t="s">
        <v>30</v>
      </c>
      <c r="F37" s="30" t="s">
        <v>97</v>
      </c>
      <c r="G37" s="28"/>
      <c r="H37" s="86">
        <f>H38</f>
        <v>2039158.5599999998</v>
      </c>
      <c r="I37" s="87">
        <v>0</v>
      </c>
      <c r="J37" s="116">
        <v>2023633.66</v>
      </c>
      <c r="K37" s="87">
        <v>0</v>
      </c>
      <c r="L37" s="5">
        <v>99</v>
      </c>
    </row>
    <row r="38" spans="2:12" s="9" customFormat="1" ht="15.75">
      <c r="B38" s="71" t="s">
        <v>91</v>
      </c>
      <c r="C38" s="52">
        <v>650</v>
      </c>
      <c r="D38" s="30" t="s">
        <v>15</v>
      </c>
      <c r="E38" s="30" t="s">
        <v>30</v>
      </c>
      <c r="F38" s="30" t="s">
        <v>97</v>
      </c>
      <c r="G38" s="28"/>
      <c r="H38" s="92">
        <f>H39+H40</f>
        <v>2039158.5599999998</v>
      </c>
      <c r="I38" s="87">
        <v>0</v>
      </c>
      <c r="J38" s="117">
        <v>2023633.66</v>
      </c>
      <c r="K38" s="87">
        <v>0</v>
      </c>
      <c r="L38" s="5">
        <v>99</v>
      </c>
    </row>
    <row r="39" spans="2:12" s="9" customFormat="1" ht="15.75">
      <c r="B39" s="42" t="s">
        <v>61</v>
      </c>
      <c r="C39" s="58">
        <v>650</v>
      </c>
      <c r="D39" s="30" t="s">
        <v>15</v>
      </c>
      <c r="E39" s="30" t="s">
        <v>30</v>
      </c>
      <c r="F39" s="6" t="s">
        <v>99</v>
      </c>
      <c r="G39" s="28"/>
      <c r="H39" s="88">
        <f>H43+H47</f>
        <v>1987877.9</v>
      </c>
      <c r="I39" s="87">
        <v>0</v>
      </c>
      <c r="J39" s="116">
        <v>1972353</v>
      </c>
      <c r="K39" s="87">
        <v>0</v>
      </c>
      <c r="L39" s="5">
        <v>99</v>
      </c>
    </row>
    <row r="40" spans="2:12" s="9" customFormat="1" ht="47.25">
      <c r="B40" s="29" t="s">
        <v>58</v>
      </c>
      <c r="C40" s="53">
        <v>650</v>
      </c>
      <c r="D40" s="30" t="s">
        <v>15</v>
      </c>
      <c r="E40" s="30" t="s">
        <v>30</v>
      </c>
      <c r="F40" s="6" t="s">
        <v>99</v>
      </c>
      <c r="G40" s="30" t="s">
        <v>55</v>
      </c>
      <c r="H40" s="88">
        <f>H41</f>
        <v>51280.66</v>
      </c>
      <c r="I40" s="87">
        <v>0</v>
      </c>
      <c r="J40" s="117">
        <v>51280.66</v>
      </c>
      <c r="K40" s="87">
        <v>0</v>
      </c>
      <c r="L40" s="5">
        <v>100</v>
      </c>
    </row>
    <row r="41" spans="2:12" s="9" customFormat="1" ht="15.75">
      <c r="B41" s="31" t="s">
        <v>57</v>
      </c>
      <c r="C41" s="54">
        <v>650</v>
      </c>
      <c r="D41" s="30" t="s">
        <v>15</v>
      </c>
      <c r="E41" s="30" t="s">
        <v>30</v>
      </c>
      <c r="F41" s="6" t="s">
        <v>99</v>
      </c>
      <c r="G41" s="30" t="s">
        <v>56</v>
      </c>
      <c r="H41" s="88">
        <f>H42</f>
        <v>51280.66</v>
      </c>
      <c r="I41" s="87">
        <v>0</v>
      </c>
      <c r="J41" s="117">
        <v>51280.66</v>
      </c>
      <c r="K41" s="87">
        <v>0</v>
      </c>
      <c r="L41" s="5">
        <v>100</v>
      </c>
    </row>
    <row r="42" spans="2:12" s="9" customFormat="1" ht="31.5">
      <c r="B42" s="7" t="s">
        <v>66</v>
      </c>
      <c r="C42" s="52">
        <v>650</v>
      </c>
      <c r="D42" s="6" t="s">
        <v>15</v>
      </c>
      <c r="E42" s="6" t="s">
        <v>30</v>
      </c>
      <c r="F42" s="6" t="s">
        <v>99</v>
      </c>
      <c r="G42" s="6" t="s">
        <v>36</v>
      </c>
      <c r="H42" s="90">
        <v>51280.66</v>
      </c>
      <c r="I42" s="87">
        <v>0</v>
      </c>
      <c r="J42" s="117">
        <v>51280.66</v>
      </c>
      <c r="K42" s="87">
        <v>0</v>
      </c>
      <c r="L42" s="5">
        <v>100</v>
      </c>
    </row>
    <row r="43" spans="2:12" s="9" customFormat="1" ht="15.75">
      <c r="B43" s="31" t="s">
        <v>120</v>
      </c>
      <c r="C43" s="54">
        <v>650</v>
      </c>
      <c r="D43" s="30" t="s">
        <v>15</v>
      </c>
      <c r="E43" s="30" t="s">
        <v>30</v>
      </c>
      <c r="F43" s="6" t="s">
        <v>99</v>
      </c>
      <c r="G43" s="30" t="s">
        <v>62</v>
      </c>
      <c r="H43" s="88">
        <f>H44</f>
        <v>1970910.9</v>
      </c>
      <c r="I43" s="87">
        <v>0</v>
      </c>
      <c r="J43" s="115">
        <v>1955386</v>
      </c>
      <c r="K43" s="87">
        <v>0</v>
      </c>
      <c r="L43" s="5">
        <v>99</v>
      </c>
    </row>
    <row r="44" spans="2:12" s="9" customFormat="1" ht="15.75">
      <c r="B44" s="31" t="s">
        <v>64</v>
      </c>
      <c r="C44" s="54">
        <v>650</v>
      </c>
      <c r="D44" s="30" t="s">
        <v>15</v>
      </c>
      <c r="E44" s="30" t="s">
        <v>30</v>
      </c>
      <c r="F44" s="6" t="s">
        <v>99</v>
      </c>
      <c r="G44" s="30" t="s">
        <v>63</v>
      </c>
      <c r="H44" s="88">
        <f>SUM(H45)</f>
        <v>1970910.9</v>
      </c>
      <c r="I44" s="87">
        <v>0</v>
      </c>
      <c r="J44" s="115">
        <v>1955386</v>
      </c>
      <c r="K44" s="87">
        <v>0</v>
      </c>
      <c r="L44" s="5">
        <v>99</v>
      </c>
    </row>
    <row r="45" spans="2:12" ht="18.75" customHeight="1">
      <c r="B45" s="7" t="s">
        <v>136</v>
      </c>
      <c r="C45" s="52">
        <v>650</v>
      </c>
      <c r="D45" s="6" t="s">
        <v>15</v>
      </c>
      <c r="E45" s="6" t="s">
        <v>30</v>
      </c>
      <c r="F45" s="6" t="s">
        <v>99</v>
      </c>
      <c r="G45" s="6" t="s">
        <v>37</v>
      </c>
      <c r="H45" s="90">
        <v>1970910.9</v>
      </c>
      <c r="I45" s="89">
        <v>0</v>
      </c>
      <c r="J45" s="115">
        <v>1955386</v>
      </c>
      <c r="K45" s="89">
        <v>0</v>
      </c>
      <c r="L45" s="5">
        <v>99</v>
      </c>
    </row>
    <row r="46" spans="2:12" ht="18.75" customHeight="1">
      <c r="B46" s="41" t="s">
        <v>60</v>
      </c>
      <c r="C46" s="57">
        <v>650</v>
      </c>
      <c r="D46" s="30" t="s">
        <v>15</v>
      </c>
      <c r="E46" s="30" t="s">
        <v>30</v>
      </c>
      <c r="F46" s="6" t="s">
        <v>99</v>
      </c>
      <c r="G46" s="30" t="s">
        <v>59</v>
      </c>
      <c r="H46" s="88">
        <f>H47</f>
        <v>16967</v>
      </c>
      <c r="I46" s="89">
        <v>0</v>
      </c>
      <c r="J46" s="115">
        <v>16967</v>
      </c>
      <c r="K46" s="89">
        <v>0</v>
      </c>
      <c r="L46" s="5">
        <v>100</v>
      </c>
    </row>
    <row r="47" spans="2:12" ht="17.25" customHeight="1">
      <c r="B47" s="43" t="s">
        <v>68</v>
      </c>
      <c r="C47" s="59">
        <v>650</v>
      </c>
      <c r="D47" s="30" t="s">
        <v>15</v>
      </c>
      <c r="E47" s="30" t="s">
        <v>30</v>
      </c>
      <c r="F47" s="6" t="s">
        <v>99</v>
      </c>
      <c r="G47" s="30" t="s">
        <v>67</v>
      </c>
      <c r="H47" s="88">
        <f>H48+H49</f>
        <v>16967</v>
      </c>
      <c r="I47" s="89">
        <v>0</v>
      </c>
      <c r="J47" s="115">
        <v>16967</v>
      </c>
      <c r="K47" s="89">
        <v>0</v>
      </c>
      <c r="L47" s="5">
        <v>100</v>
      </c>
    </row>
    <row r="48" spans="2:12" ht="17.25" customHeight="1">
      <c r="B48" s="43" t="s">
        <v>121</v>
      </c>
      <c r="C48" s="59">
        <v>650</v>
      </c>
      <c r="D48" s="30" t="s">
        <v>15</v>
      </c>
      <c r="E48" s="30" t="s">
        <v>30</v>
      </c>
      <c r="F48" s="6" t="s">
        <v>99</v>
      </c>
      <c r="G48" s="30" t="s">
        <v>115</v>
      </c>
      <c r="H48" s="88">
        <v>4819</v>
      </c>
      <c r="I48" s="89">
        <v>0</v>
      </c>
      <c r="J48" s="115">
        <v>4819</v>
      </c>
      <c r="K48" s="89">
        <v>0</v>
      </c>
      <c r="L48" s="5">
        <v>100</v>
      </c>
    </row>
    <row r="49" spans="2:12" ht="17.25" customHeight="1">
      <c r="B49" s="43" t="s">
        <v>95</v>
      </c>
      <c r="C49" s="59">
        <v>650</v>
      </c>
      <c r="D49" s="30" t="s">
        <v>15</v>
      </c>
      <c r="E49" s="30" t="s">
        <v>30</v>
      </c>
      <c r="F49" s="6" t="s">
        <v>99</v>
      </c>
      <c r="G49" s="30" t="s">
        <v>38</v>
      </c>
      <c r="H49" s="88">
        <v>12148</v>
      </c>
      <c r="I49" s="89">
        <v>0</v>
      </c>
      <c r="J49" s="115">
        <v>12148</v>
      </c>
      <c r="K49" s="89">
        <v>0</v>
      </c>
      <c r="L49" s="5">
        <v>100</v>
      </c>
    </row>
    <row r="50" spans="2:12" ht="15.75" hidden="1">
      <c r="B50" s="75" t="s">
        <v>121</v>
      </c>
      <c r="C50" s="67">
        <v>650</v>
      </c>
      <c r="D50" s="6" t="s">
        <v>15</v>
      </c>
      <c r="E50" s="6" t="s">
        <v>30</v>
      </c>
      <c r="F50" s="6" t="s">
        <v>99</v>
      </c>
      <c r="G50" s="6" t="s">
        <v>115</v>
      </c>
      <c r="H50" s="90">
        <v>0</v>
      </c>
      <c r="I50" s="89">
        <v>0</v>
      </c>
      <c r="J50" s="115">
        <v>0</v>
      </c>
      <c r="K50" s="89">
        <v>0</v>
      </c>
      <c r="L50" s="5" t="e">
        <f>J50/H50</f>
        <v>#DIV/0!</v>
      </c>
    </row>
    <row r="51" spans="2:12" ht="15.75" hidden="1">
      <c r="B51" s="44" t="s">
        <v>95</v>
      </c>
      <c r="C51" s="60">
        <v>650</v>
      </c>
      <c r="D51" s="6" t="s">
        <v>15</v>
      </c>
      <c r="E51" s="6" t="s">
        <v>30</v>
      </c>
      <c r="F51" s="6" t="s">
        <v>99</v>
      </c>
      <c r="G51" s="6" t="s">
        <v>38</v>
      </c>
      <c r="H51" s="90">
        <v>0</v>
      </c>
      <c r="I51" s="89">
        <v>0</v>
      </c>
      <c r="J51" s="115">
        <v>0</v>
      </c>
      <c r="K51" s="89">
        <v>0</v>
      </c>
      <c r="L51" s="5" t="e">
        <f>J51/H51</f>
        <v>#DIV/0!</v>
      </c>
    </row>
    <row r="52" spans="2:12" ht="15.75">
      <c r="B52" s="15" t="s">
        <v>8</v>
      </c>
      <c r="C52" s="50">
        <v>650</v>
      </c>
      <c r="D52" s="13" t="s">
        <v>16</v>
      </c>
      <c r="E52" s="13"/>
      <c r="F52" s="13"/>
      <c r="G52" s="13"/>
      <c r="H52" s="85">
        <f aca="true" t="shared" si="0" ref="H52:K53">H53</f>
        <v>217800</v>
      </c>
      <c r="I52" s="85">
        <f t="shared" si="0"/>
        <v>217800</v>
      </c>
      <c r="J52" s="114">
        <f t="shared" si="0"/>
        <v>217800</v>
      </c>
      <c r="K52" s="114">
        <f t="shared" si="0"/>
        <v>217800</v>
      </c>
      <c r="L52" s="5">
        <v>100</v>
      </c>
    </row>
    <row r="53" spans="2:12" ht="15.75">
      <c r="B53" s="32" t="s">
        <v>9</v>
      </c>
      <c r="C53" s="55">
        <v>650</v>
      </c>
      <c r="D53" s="28" t="s">
        <v>16</v>
      </c>
      <c r="E53" s="28" t="s">
        <v>19</v>
      </c>
      <c r="F53" s="28"/>
      <c r="G53" s="28"/>
      <c r="H53" s="86">
        <f t="shared" si="0"/>
        <v>217800</v>
      </c>
      <c r="I53" s="86">
        <f t="shared" si="0"/>
        <v>217800</v>
      </c>
      <c r="J53" s="86">
        <f t="shared" si="0"/>
        <v>217800</v>
      </c>
      <c r="K53" s="86">
        <f t="shared" si="0"/>
        <v>217800</v>
      </c>
      <c r="L53" s="5">
        <v>100</v>
      </c>
    </row>
    <row r="54" spans="2:12" ht="15.75">
      <c r="B54" s="7" t="s">
        <v>78</v>
      </c>
      <c r="C54" s="52">
        <v>650</v>
      </c>
      <c r="D54" s="30" t="s">
        <v>16</v>
      </c>
      <c r="E54" s="30" t="s">
        <v>19</v>
      </c>
      <c r="F54" s="30" t="s">
        <v>97</v>
      </c>
      <c r="G54" s="30"/>
      <c r="H54" s="88">
        <f>H56</f>
        <v>217800</v>
      </c>
      <c r="I54" s="88">
        <f>I56</f>
        <v>217800</v>
      </c>
      <c r="J54" s="88">
        <f>J56</f>
        <v>217800</v>
      </c>
      <c r="K54" s="88">
        <f>K56</f>
        <v>217800</v>
      </c>
      <c r="L54" s="5">
        <v>100</v>
      </c>
    </row>
    <row r="55" spans="2:12" ht="31.5" hidden="1">
      <c r="B55" s="7" t="s">
        <v>90</v>
      </c>
      <c r="C55" s="52">
        <v>650</v>
      </c>
      <c r="D55" s="30" t="s">
        <v>16</v>
      </c>
      <c r="E55" s="30" t="s">
        <v>19</v>
      </c>
      <c r="F55" s="6" t="s">
        <v>101</v>
      </c>
      <c r="G55" s="30"/>
      <c r="H55" s="88">
        <f>H56</f>
        <v>217800</v>
      </c>
      <c r="I55" s="88">
        <f>I56</f>
        <v>217800</v>
      </c>
      <c r="J55" s="115">
        <f>G55</f>
        <v>0</v>
      </c>
      <c r="K55" s="89">
        <f>H55</f>
        <v>217800</v>
      </c>
      <c r="L55" s="5">
        <f>J55/H55</f>
        <v>0</v>
      </c>
    </row>
    <row r="56" spans="2:12" ht="31.5">
      <c r="B56" s="29" t="s">
        <v>144</v>
      </c>
      <c r="C56" s="53">
        <v>650</v>
      </c>
      <c r="D56" s="30" t="s">
        <v>16</v>
      </c>
      <c r="E56" s="30" t="s">
        <v>19</v>
      </c>
      <c r="F56" s="6" t="s">
        <v>100</v>
      </c>
      <c r="G56" s="30"/>
      <c r="H56" s="88">
        <f>H57+H61+H60</f>
        <v>217800</v>
      </c>
      <c r="I56" s="88">
        <f>I57+I61+I60</f>
        <v>217800</v>
      </c>
      <c r="J56" s="88">
        <f>J57+J61+J60</f>
        <v>217800</v>
      </c>
      <c r="K56" s="88">
        <f>K57+K61+K60</f>
        <v>217800</v>
      </c>
      <c r="L56" s="5">
        <v>100</v>
      </c>
    </row>
    <row r="57" spans="2:12" ht="47.25">
      <c r="B57" s="29" t="s">
        <v>58</v>
      </c>
      <c r="C57" s="53">
        <v>650</v>
      </c>
      <c r="D57" s="30" t="s">
        <v>16</v>
      </c>
      <c r="E57" s="30" t="s">
        <v>19</v>
      </c>
      <c r="F57" s="6" t="s">
        <v>100</v>
      </c>
      <c r="G57" s="30" t="s">
        <v>55</v>
      </c>
      <c r="H57" s="88">
        <f>H58</f>
        <v>163400</v>
      </c>
      <c r="I57" s="88">
        <f>I58</f>
        <v>163400</v>
      </c>
      <c r="J57" s="88">
        <f>J58</f>
        <v>163400</v>
      </c>
      <c r="K57" s="88">
        <f>K58</f>
        <v>163400</v>
      </c>
      <c r="L57" s="5">
        <v>100</v>
      </c>
    </row>
    <row r="58" spans="2:12" ht="15.75">
      <c r="B58" s="31" t="s">
        <v>57</v>
      </c>
      <c r="C58" s="54">
        <v>650</v>
      </c>
      <c r="D58" s="30" t="s">
        <v>16</v>
      </c>
      <c r="E58" s="30" t="s">
        <v>19</v>
      </c>
      <c r="F58" s="6" t="s">
        <v>100</v>
      </c>
      <c r="G58" s="30" t="s">
        <v>56</v>
      </c>
      <c r="H58" s="88">
        <f>SUM(H59)</f>
        <v>163400</v>
      </c>
      <c r="I58" s="88">
        <f>SUM(I59)</f>
        <v>163400</v>
      </c>
      <c r="J58" s="88">
        <f>SUM(J59)</f>
        <v>163400</v>
      </c>
      <c r="K58" s="88">
        <f>SUM(K59)</f>
        <v>163400</v>
      </c>
      <c r="L58" s="5">
        <v>100</v>
      </c>
    </row>
    <row r="59" spans="2:12" ht="15.75">
      <c r="B59" s="4" t="s">
        <v>112</v>
      </c>
      <c r="C59" s="52">
        <v>650</v>
      </c>
      <c r="D59" s="6" t="s">
        <v>16</v>
      </c>
      <c r="E59" s="6" t="s">
        <v>19</v>
      </c>
      <c r="F59" s="6" t="s">
        <v>100</v>
      </c>
      <c r="G59" s="6" t="s">
        <v>35</v>
      </c>
      <c r="H59" s="90">
        <v>163400</v>
      </c>
      <c r="I59" s="90">
        <v>163400</v>
      </c>
      <c r="J59" s="90">
        <v>163400</v>
      </c>
      <c r="K59" s="90">
        <v>163400</v>
      </c>
      <c r="L59" s="5">
        <v>100</v>
      </c>
    </row>
    <row r="60" spans="2:12" ht="31.5">
      <c r="B60" s="29" t="s">
        <v>113</v>
      </c>
      <c r="C60" s="52">
        <v>650</v>
      </c>
      <c r="D60" s="6" t="s">
        <v>16</v>
      </c>
      <c r="E60" s="6" t="s">
        <v>19</v>
      </c>
      <c r="F60" s="6" t="s">
        <v>100</v>
      </c>
      <c r="G60" s="30" t="s">
        <v>114</v>
      </c>
      <c r="H60" s="90">
        <v>49400</v>
      </c>
      <c r="I60" s="90">
        <v>49400</v>
      </c>
      <c r="J60" s="90">
        <v>49400</v>
      </c>
      <c r="K60" s="90">
        <v>49400</v>
      </c>
      <c r="L60" s="5">
        <v>100</v>
      </c>
    </row>
    <row r="61" spans="2:12" ht="15.75" customHeight="1">
      <c r="B61" s="7" t="s">
        <v>136</v>
      </c>
      <c r="C61" s="52">
        <v>650</v>
      </c>
      <c r="D61" s="6" t="s">
        <v>16</v>
      </c>
      <c r="E61" s="6" t="s">
        <v>19</v>
      </c>
      <c r="F61" s="6" t="s">
        <v>100</v>
      </c>
      <c r="G61" s="6" t="s">
        <v>37</v>
      </c>
      <c r="H61" s="90">
        <v>5000</v>
      </c>
      <c r="I61" s="90">
        <v>5000</v>
      </c>
      <c r="J61" s="90">
        <v>5000</v>
      </c>
      <c r="K61" s="90">
        <v>5000</v>
      </c>
      <c r="L61" s="5">
        <v>100</v>
      </c>
    </row>
    <row r="62" spans="2:12" ht="15.75">
      <c r="B62" s="10" t="s">
        <v>32</v>
      </c>
      <c r="C62" s="61">
        <v>650</v>
      </c>
      <c r="D62" s="13" t="s">
        <v>19</v>
      </c>
      <c r="E62" s="13"/>
      <c r="F62" s="13"/>
      <c r="G62" s="13"/>
      <c r="H62" s="85">
        <f>H65+H73</f>
        <v>42347.56</v>
      </c>
      <c r="I62" s="85">
        <f>I65+I73</f>
        <v>21895.56</v>
      </c>
      <c r="J62" s="85">
        <f>J65+J73</f>
        <v>42347.56</v>
      </c>
      <c r="K62" s="85">
        <f>K65+K73</f>
        <v>21895.56</v>
      </c>
      <c r="L62" s="5">
        <v>100</v>
      </c>
    </row>
    <row r="63" spans="2:12" ht="15.75">
      <c r="B63" s="33" t="s">
        <v>46</v>
      </c>
      <c r="C63" s="62">
        <v>650</v>
      </c>
      <c r="D63" s="28" t="s">
        <v>19</v>
      </c>
      <c r="E63" s="28" t="s">
        <v>17</v>
      </c>
      <c r="F63" s="34"/>
      <c r="G63" s="34"/>
      <c r="H63" s="93">
        <f aca="true" t="shared" si="1" ref="H63:K64">H64</f>
        <v>21895.56</v>
      </c>
      <c r="I63" s="93">
        <f t="shared" si="1"/>
        <v>21895.56</v>
      </c>
      <c r="J63" s="93">
        <f t="shared" si="1"/>
        <v>21895.56</v>
      </c>
      <c r="K63" s="93">
        <f t="shared" si="1"/>
        <v>21895.56</v>
      </c>
      <c r="L63" s="5">
        <v>100</v>
      </c>
    </row>
    <row r="64" spans="2:12" ht="15.75">
      <c r="B64" s="7" t="s">
        <v>78</v>
      </c>
      <c r="C64" s="52">
        <v>650</v>
      </c>
      <c r="D64" s="30" t="s">
        <v>19</v>
      </c>
      <c r="E64" s="30" t="s">
        <v>17</v>
      </c>
      <c r="F64" s="30" t="s">
        <v>97</v>
      </c>
      <c r="G64" s="30"/>
      <c r="H64" s="88">
        <f t="shared" si="1"/>
        <v>21895.56</v>
      </c>
      <c r="I64" s="88">
        <f t="shared" si="1"/>
        <v>21895.56</v>
      </c>
      <c r="J64" s="88">
        <f t="shared" si="1"/>
        <v>21895.56</v>
      </c>
      <c r="K64" s="88">
        <f t="shared" si="1"/>
        <v>21895.56</v>
      </c>
      <c r="L64" s="5">
        <v>100</v>
      </c>
    </row>
    <row r="65" spans="2:12" ht="74.25" customHeight="1">
      <c r="B65" s="84" t="s">
        <v>145</v>
      </c>
      <c r="C65" s="53">
        <v>650</v>
      </c>
      <c r="D65" s="30" t="s">
        <v>19</v>
      </c>
      <c r="E65" s="30" t="s">
        <v>17</v>
      </c>
      <c r="F65" s="30" t="s">
        <v>97</v>
      </c>
      <c r="G65" s="30"/>
      <c r="H65" s="88">
        <f>H66+H70</f>
        <v>21895.56</v>
      </c>
      <c r="I65" s="88">
        <f>I66+I70</f>
        <v>21895.56</v>
      </c>
      <c r="J65" s="88">
        <f>J66+J70</f>
        <v>21895.56</v>
      </c>
      <c r="K65" s="88">
        <f>K66+K70</f>
        <v>21895.56</v>
      </c>
      <c r="L65" s="5">
        <v>100</v>
      </c>
    </row>
    <row r="66" spans="2:12" ht="47.25">
      <c r="B66" s="29" t="s">
        <v>58</v>
      </c>
      <c r="C66" s="53">
        <v>650</v>
      </c>
      <c r="D66" s="30" t="s">
        <v>19</v>
      </c>
      <c r="E66" s="30" t="s">
        <v>17</v>
      </c>
      <c r="F66" s="6" t="s">
        <v>102</v>
      </c>
      <c r="G66" s="30" t="s">
        <v>55</v>
      </c>
      <c r="H66" s="88">
        <f>H67</f>
        <v>15709.19</v>
      </c>
      <c r="I66" s="88">
        <f>I67</f>
        <v>15709.19</v>
      </c>
      <c r="J66" s="88">
        <f>J67</f>
        <v>15709.19</v>
      </c>
      <c r="K66" s="88">
        <f>K67</f>
        <v>15709.19</v>
      </c>
      <c r="L66" s="5">
        <v>100</v>
      </c>
    </row>
    <row r="67" spans="2:12" ht="15.75">
      <c r="B67" s="31" t="s">
        <v>57</v>
      </c>
      <c r="C67" s="54">
        <v>650</v>
      </c>
      <c r="D67" s="30" t="s">
        <v>19</v>
      </c>
      <c r="E67" s="30" t="s">
        <v>17</v>
      </c>
      <c r="F67" s="6" t="s">
        <v>102</v>
      </c>
      <c r="G67" s="30" t="s">
        <v>56</v>
      </c>
      <c r="H67" s="88">
        <f>H68+H69</f>
        <v>15709.19</v>
      </c>
      <c r="I67" s="88">
        <f>I68+I69</f>
        <v>15709.19</v>
      </c>
      <c r="J67" s="88">
        <f>J68+J69</f>
        <v>15709.19</v>
      </c>
      <c r="K67" s="88">
        <f>K68+K69</f>
        <v>15709.19</v>
      </c>
      <c r="L67" s="5">
        <v>100</v>
      </c>
    </row>
    <row r="68" spans="2:12" ht="15.75">
      <c r="B68" s="4" t="s">
        <v>112</v>
      </c>
      <c r="C68" s="52">
        <v>650</v>
      </c>
      <c r="D68" s="6" t="s">
        <v>19</v>
      </c>
      <c r="E68" s="6" t="s">
        <v>17</v>
      </c>
      <c r="F68" s="6" t="s">
        <v>102</v>
      </c>
      <c r="G68" s="6" t="s">
        <v>35</v>
      </c>
      <c r="H68" s="90">
        <v>12065.18</v>
      </c>
      <c r="I68" s="90">
        <v>12065.18</v>
      </c>
      <c r="J68" s="90">
        <v>12065.18</v>
      </c>
      <c r="K68" s="90">
        <v>12065.18</v>
      </c>
      <c r="L68" s="5">
        <v>100</v>
      </c>
    </row>
    <row r="69" spans="2:12" ht="31.5">
      <c r="B69" s="29" t="s">
        <v>113</v>
      </c>
      <c r="C69" s="52">
        <v>650</v>
      </c>
      <c r="D69" s="6" t="s">
        <v>19</v>
      </c>
      <c r="E69" s="6" t="s">
        <v>17</v>
      </c>
      <c r="F69" s="6" t="s">
        <v>102</v>
      </c>
      <c r="G69" s="30" t="s">
        <v>114</v>
      </c>
      <c r="H69" s="90">
        <v>3644.01</v>
      </c>
      <c r="I69" s="90">
        <v>3644.01</v>
      </c>
      <c r="J69" s="90">
        <v>3644.01</v>
      </c>
      <c r="K69" s="90">
        <v>3644.01</v>
      </c>
      <c r="L69" s="5">
        <v>100</v>
      </c>
    </row>
    <row r="70" spans="2:12" ht="15.75">
      <c r="B70" s="31" t="s">
        <v>120</v>
      </c>
      <c r="C70" s="54">
        <v>650</v>
      </c>
      <c r="D70" s="30" t="s">
        <v>19</v>
      </c>
      <c r="E70" s="30" t="s">
        <v>17</v>
      </c>
      <c r="F70" s="6" t="s">
        <v>108</v>
      </c>
      <c r="G70" s="30" t="s">
        <v>62</v>
      </c>
      <c r="H70" s="88">
        <f>H71</f>
        <v>6186.37</v>
      </c>
      <c r="I70" s="88">
        <f>I71</f>
        <v>6186.37</v>
      </c>
      <c r="J70" s="88">
        <f>J71</f>
        <v>6186.37</v>
      </c>
      <c r="K70" s="88">
        <f>K71</f>
        <v>6186.37</v>
      </c>
      <c r="L70" s="5">
        <v>100</v>
      </c>
    </row>
    <row r="71" spans="2:12" ht="33.75" customHeight="1">
      <c r="B71" s="29" t="s">
        <v>64</v>
      </c>
      <c r="C71" s="54">
        <v>650</v>
      </c>
      <c r="D71" s="30" t="s">
        <v>19</v>
      </c>
      <c r="E71" s="30" t="s">
        <v>17</v>
      </c>
      <c r="F71" s="6" t="s">
        <v>108</v>
      </c>
      <c r="G71" s="30" t="s">
        <v>63</v>
      </c>
      <c r="H71" s="88">
        <f>SUM(H72:H72)</f>
        <v>6186.37</v>
      </c>
      <c r="I71" s="88">
        <f>SUM(I72:I72)</f>
        <v>6186.37</v>
      </c>
      <c r="J71" s="88">
        <f>SUM(J72:J72)</f>
        <v>6186.37</v>
      </c>
      <c r="K71" s="88">
        <f>SUM(K72:K72)</f>
        <v>6186.37</v>
      </c>
      <c r="L71" s="5">
        <v>100</v>
      </c>
    </row>
    <row r="72" spans="2:12" ht="22.5" customHeight="1">
      <c r="B72" s="7" t="s">
        <v>136</v>
      </c>
      <c r="C72" s="52">
        <v>650</v>
      </c>
      <c r="D72" s="6" t="s">
        <v>19</v>
      </c>
      <c r="E72" s="6" t="s">
        <v>17</v>
      </c>
      <c r="F72" s="6" t="s">
        <v>108</v>
      </c>
      <c r="G72" s="6" t="s">
        <v>37</v>
      </c>
      <c r="H72" s="90">
        <v>6186.37</v>
      </c>
      <c r="I72" s="90">
        <v>6186.37</v>
      </c>
      <c r="J72" s="90">
        <v>6186.37</v>
      </c>
      <c r="K72" s="90">
        <v>6186.37</v>
      </c>
      <c r="L72" s="5">
        <v>100</v>
      </c>
    </row>
    <row r="73" spans="2:12" ht="18.75" customHeight="1">
      <c r="B73" s="25" t="s">
        <v>54</v>
      </c>
      <c r="C73" s="63">
        <v>650</v>
      </c>
      <c r="D73" s="26" t="s">
        <v>19</v>
      </c>
      <c r="E73" s="26" t="s">
        <v>47</v>
      </c>
      <c r="F73" s="26"/>
      <c r="G73" s="26"/>
      <c r="H73" s="94">
        <f>H74+H79+H83</f>
        <v>20452</v>
      </c>
      <c r="I73" s="89">
        <v>0</v>
      </c>
      <c r="J73" s="94">
        <f>J74+J79+J83</f>
        <v>20452</v>
      </c>
      <c r="K73" s="89">
        <v>0</v>
      </c>
      <c r="L73" s="5">
        <v>100</v>
      </c>
    </row>
    <row r="74" spans="2:12" ht="46.5" customHeight="1">
      <c r="B74" s="7" t="s">
        <v>132</v>
      </c>
      <c r="C74" s="52">
        <v>650</v>
      </c>
      <c r="D74" s="6" t="s">
        <v>19</v>
      </c>
      <c r="E74" s="6" t="s">
        <v>47</v>
      </c>
      <c r="F74" s="6" t="s">
        <v>147</v>
      </c>
      <c r="G74" s="6"/>
      <c r="H74" s="90">
        <f>H76</f>
        <v>1600</v>
      </c>
      <c r="I74" s="89">
        <v>0</v>
      </c>
      <c r="J74" s="90">
        <f>J76</f>
        <v>1600</v>
      </c>
      <c r="K74" s="89">
        <v>0</v>
      </c>
      <c r="L74" s="5">
        <v>100</v>
      </c>
    </row>
    <row r="75" spans="2:12" ht="35.25" customHeight="1">
      <c r="B75" s="97" t="s">
        <v>148</v>
      </c>
      <c r="C75" s="52">
        <v>650</v>
      </c>
      <c r="D75" s="6" t="s">
        <v>19</v>
      </c>
      <c r="E75" s="6" t="s">
        <v>47</v>
      </c>
      <c r="F75" s="6" t="s">
        <v>103</v>
      </c>
      <c r="G75" s="6"/>
      <c r="H75" s="90">
        <f>H77</f>
        <v>1600</v>
      </c>
      <c r="I75" s="89">
        <v>0</v>
      </c>
      <c r="J75" s="90">
        <f>J77</f>
        <v>1600</v>
      </c>
      <c r="K75" s="89">
        <v>0</v>
      </c>
      <c r="L75" s="5">
        <v>100</v>
      </c>
    </row>
    <row r="76" spans="2:12" ht="24" customHeight="1">
      <c r="B76" s="31" t="s">
        <v>120</v>
      </c>
      <c r="C76" s="52">
        <v>650</v>
      </c>
      <c r="D76" s="6" t="s">
        <v>19</v>
      </c>
      <c r="E76" s="6" t="s">
        <v>47</v>
      </c>
      <c r="F76" s="6" t="s">
        <v>103</v>
      </c>
      <c r="G76" s="6" t="s">
        <v>62</v>
      </c>
      <c r="H76" s="90">
        <v>1600</v>
      </c>
      <c r="I76" s="89">
        <v>0</v>
      </c>
      <c r="J76" s="90">
        <v>1600</v>
      </c>
      <c r="K76" s="89">
        <v>0</v>
      </c>
      <c r="L76" s="5">
        <v>100</v>
      </c>
    </row>
    <row r="77" spans="2:12" ht="36" customHeight="1">
      <c r="B77" s="69" t="s">
        <v>64</v>
      </c>
      <c r="C77" s="64">
        <v>650</v>
      </c>
      <c r="D77" s="6" t="s">
        <v>19</v>
      </c>
      <c r="E77" s="6" t="s">
        <v>47</v>
      </c>
      <c r="F77" s="6" t="s">
        <v>103</v>
      </c>
      <c r="G77" s="6" t="s">
        <v>63</v>
      </c>
      <c r="H77" s="90">
        <v>1600</v>
      </c>
      <c r="I77" s="89">
        <v>0</v>
      </c>
      <c r="J77" s="90">
        <v>1600</v>
      </c>
      <c r="K77" s="89">
        <v>0</v>
      </c>
      <c r="L77" s="5">
        <v>100</v>
      </c>
    </row>
    <row r="78" spans="2:12" ht="15.75">
      <c r="B78" s="7" t="s">
        <v>136</v>
      </c>
      <c r="C78" s="52">
        <v>650</v>
      </c>
      <c r="D78" s="6" t="s">
        <v>19</v>
      </c>
      <c r="E78" s="6" t="s">
        <v>47</v>
      </c>
      <c r="F78" s="6" t="s">
        <v>103</v>
      </c>
      <c r="G78" s="6" t="s">
        <v>37</v>
      </c>
      <c r="H78" s="90">
        <v>1600</v>
      </c>
      <c r="I78" s="89">
        <v>0</v>
      </c>
      <c r="J78" s="90">
        <v>1600</v>
      </c>
      <c r="K78" s="89">
        <v>0</v>
      </c>
      <c r="L78" s="5">
        <v>100</v>
      </c>
    </row>
    <row r="79" spans="2:12" ht="31.5">
      <c r="B79" s="97" t="s">
        <v>148</v>
      </c>
      <c r="C79" s="52">
        <v>650</v>
      </c>
      <c r="D79" s="6" t="s">
        <v>19</v>
      </c>
      <c r="E79" s="6" t="s">
        <v>47</v>
      </c>
      <c r="F79" s="6" t="s">
        <v>165</v>
      </c>
      <c r="G79" s="6"/>
      <c r="H79" s="90">
        <v>18663.48</v>
      </c>
      <c r="I79" s="89">
        <v>0</v>
      </c>
      <c r="J79" s="90">
        <v>18663.48</v>
      </c>
      <c r="K79" s="89">
        <v>0</v>
      </c>
      <c r="L79" s="5">
        <v>100</v>
      </c>
    </row>
    <row r="80" spans="2:12" ht="16.5" customHeight="1">
      <c r="B80" s="31" t="s">
        <v>120</v>
      </c>
      <c r="C80" s="52">
        <v>650</v>
      </c>
      <c r="D80" s="6" t="s">
        <v>19</v>
      </c>
      <c r="E80" s="6" t="s">
        <v>47</v>
      </c>
      <c r="F80" s="6" t="s">
        <v>165</v>
      </c>
      <c r="G80" s="6" t="s">
        <v>62</v>
      </c>
      <c r="H80" s="90">
        <v>18663.48</v>
      </c>
      <c r="I80" s="89">
        <v>0</v>
      </c>
      <c r="J80" s="90">
        <v>18663.48</v>
      </c>
      <c r="K80" s="89">
        <v>0</v>
      </c>
      <c r="L80" s="5">
        <v>100</v>
      </c>
    </row>
    <row r="81" spans="2:12" ht="31.5">
      <c r="B81" s="69" t="s">
        <v>64</v>
      </c>
      <c r="C81" s="52">
        <v>650</v>
      </c>
      <c r="D81" s="6" t="s">
        <v>19</v>
      </c>
      <c r="E81" s="6" t="s">
        <v>47</v>
      </c>
      <c r="F81" s="6" t="s">
        <v>165</v>
      </c>
      <c r="G81" s="6" t="s">
        <v>63</v>
      </c>
      <c r="H81" s="90">
        <v>18663.48</v>
      </c>
      <c r="I81" s="89">
        <v>0</v>
      </c>
      <c r="J81" s="90">
        <v>18663.48</v>
      </c>
      <c r="K81" s="89">
        <v>0</v>
      </c>
      <c r="L81" s="5">
        <v>100</v>
      </c>
    </row>
    <row r="82" spans="2:12" ht="15.75">
      <c r="B82" s="7" t="s">
        <v>136</v>
      </c>
      <c r="C82" s="52">
        <v>650</v>
      </c>
      <c r="D82" s="6" t="s">
        <v>19</v>
      </c>
      <c r="E82" s="6" t="s">
        <v>47</v>
      </c>
      <c r="F82" s="6" t="s">
        <v>165</v>
      </c>
      <c r="G82" s="6" t="s">
        <v>37</v>
      </c>
      <c r="H82" s="90">
        <v>18663.48</v>
      </c>
      <c r="I82" s="89">
        <v>0</v>
      </c>
      <c r="J82" s="90">
        <v>18663.48</v>
      </c>
      <c r="K82" s="89">
        <v>0</v>
      </c>
      <c r="L82" s="5">
        <v>100</v>
      </c>
    </row>
    <row r="83" spans="2:12" ht="47.25">
      <c r="B83" s="69" t="s">
        <v>166</v>
      </c>
      <c r="C83" s="52">
        <v>650</v>
      </c>
      <c r="D83" s="6" t="s">
        <v>19</v>
      </c>
      <c r="E83" s="6" t="s">
        <v>47</v>
      </c>
      <c r="F83" s="6" t="s">
        <v>167</v>
      </c>
      <c r="G83" s="6"/>
      <c r="H83" s="90">
        <v>188.52</v>
      </c>
      <c r="I83" s="89">
        <v>0</v>
      </c>
      <c r="J83" s="90">
        <v>188.52</v>
      </c>
      <c r="K83" s="89">
        <v>0</v>
      </c>
      <c r="L83" s="5">
        <v>100</v>
      </c>
    </row>
    <row r="84" spans="2:12" ht="15.75">
      <c r="B84" s="31" t="s">
        <v>120</v>
      </c>
      <c r="C84" s="52">
        <v>650</v>
      </c>
      <c r="D84" s="6" t="s">
        <v>19</v>
      </c>
      <c r="E84" s="6" t="s">
        <v>47</v>
      </c>
      <c r="F84" s="6" t="s">
        <v>167</v>
      </c>
      <c r="G84" s="6" t="s">
        <v>62</v>
      </c>
      <c r="H84" s="90">
        <v>188.52</v>
      </c>
      <c r="I84" s="89">
        <v>0</v>
      </c>
      <c r="J84" s="90">
        <v>188.52</v>
      </c>
      <c r="K84" s="89">
        <v>0</v>
      </c>
      <c r="L84" s="5">
        <v>100</v>
      </c>
    </row>
    <row r="85" spans="2:12" ht="31.5">
      <c r="B85" s="69" t="s">
        <v>64</v>
      </c>
      <c r="C85" s="52">
        <v>650</v>
      </c>
      <c r="D85" s="6" t="s">
        <v>19</v>
      </c>
      <c r="E85" s="6" t="s">
        <v>47</v>
      </c>
      <c r="F85" s="6" t="s">
        <v>167</v>
      </c>
      <c r="G85" s="6" t="s">
        <v>63</v>
      </c>
      <c r="H85" s="90">
        <v>188.52</v>
      </c>
      <c r="I85" s="89">
        <v>0</v>
      </c>
      <c r="J85" s="90">
        <v>188.52</v>
      </c>
      <c r="K85" s="89">
        <v>0</v>
      </c>
      <c r="L85" s="5">
        <v>100</v>
      </c>
    </row>
    <row r="86" spans="2:12" ht="15.75">
      <c r="B86" s="7" t="s">
        <v>136</v>
      </c>
      <c r="C86" s="52">
        <v>650</v>
      </c>
      <c r="D86" s="6" t="s">
        <v>19</v>
      </c>
      <c r="E86" s="6" t="s">
        <v>47</v>
      </c>
      <c r="F86" s="6" t="s">
        <v>167</v>
      </c>
      <c r="G86" s="6" t="s">
        <v>37</v>
      </c>
      <c r="H86" s="90">
        <v>188.52</v>
      </c>
      <c r="I86" s="89">
        <v>0</v>
      </c>
      <c r="J86" s="90">
        <v>188.52</v>
      </c>
      <c r="K86" s="89">
        <v>0</v>
      </c>
      <c r="L86" s="5">
        <v>100</v>
      </c>
    </row>
    <row r="87" spans="2:12" ht="18.75" customHeight="1">
      <c r="B87" s="17" t="s">
        <v>27</v>
      </c>
      <c r="C87" s="65">
        <v>650</v>
      </c>
      <c r="D87" s="13" t="s">
        <v>17</v>
      </c>
      <c r="E87" s="13"/>
      <c r="F87" s="12"/>
      <c r="G87" s="12"/>
      <c r="H87" s="85">
        <f>H100+H94+H88</f>
        <v>1671575.54</v>
      </c>
      <c r="I87" s="85">
        <f>I100+I94+I88</f>
        <v>0</v>
      </c>
      <c r="J87" s="85">
        <f>J100+J94+J88</f>
        <v>1514297.8800000001</v>
      </c>
      <c r="K87" s="85">
        <f>K100+K94+K88</f>
        <v>0</v>
      </c>
      <c r="L87" s="5">
        <v>90</v>
      </c>
    </row>
    <row r="88" spans="2:12" s="9" customFormat="1" ht="16.5" customHeight="1">
      <c r="B88" s="38" t="s">
        <v>34</v>
      </c>
      <c r="C88" s="66">
        <v>650</v>
      </c>
      <c r="D88" s="39" t="s">
        <v>17</v>
      </c>
      <c r="E88" s="40" t="s">
        <v>15</v>
      </c>
      <c r="F88" s="40"/>
      <c r="G88" s="39"/>
      <c r="H88" s="95">
        <f>H90</f>
        <v>43785.52</v>
      </c>
      <c r="I88" s="87">
        <v>0</v>
      </c>
      <c r="J88" s="95">
        <f>J90</f>
        <v>43785.52</v>
      </c>
      <c r="K88" s="87">
        <v>0</v>
      </c>
      <c r="L88" s="5">
        <v>100</v>
      </c>
    </row>
    <row r="89" spans="2:12" ht="16.5" customHeight="1">
      <c r="B89" s="7" t="s">
        <v>78</v>
      </c>
      <c r="C89" s="52">
        <v>650</v>
      </c>
      <c r="D89" s="6" t="s">
        <v>17</v>
      </c>
      <c r="E89" s="22" t="s">
        <v>15</v>
      </c>
      <c r="F89" s="30" t="s">
        <v>97</v>
      </c>
      <c r="G89" s="6"/>
      <c r="H89" s="90">
        <f>H90</f>
        <v>43785.52</v>
      </c>
      <c r="I89" s="89">
        <v>0</v>
      </c>
      <c r="J89" s="90">
        <f>J90</f>
        <v>43785.52</v>
      </c>
      <c r="K89" s="89">
        <v>0</v>
      </c>
      <c r="L89" s="5">
        <v>100</v>
      </c>
    </row>
    <row r="90" spans="2:12" ht="48" customHeight="1">
      <c r="B90" s="36" t="s">
        <v>58</v>
      </c>
      <c r="C90" s="52">
        <v>650</v>
      </c>
      <c r="D90" s="6" t="s">
        <v>17</v>
      </c>
      <c r="E90" s="22" t="s">
        <v>15</v>
      </c>
      <c r="F90" s="6" t="s">
        <v>109</v>
      </c>
      <c r="G90" s="6" t="s">
        <v>55</v>
      </c>
      <c r="H90" s="90">
        <f>H92+H93</f>
        <v>43785.52</v>
      </c>
      <c r="I90" s="89">
        <v>0</v>
      </c>
      <c r="J90" s="90">
        <f>J92+J93</f>
        <v>43785.52</v>
      </c>
      <c r="K90" s="89">
        <v>0</v>
      </c>
      <c r="L90" s="5">
        <v>100</v>
      </c>
    </row>
    <row r="91" spans="2:12" ht="18.75" customHeight="1">
      <c r="B91" s="36" t="s">
        <v>70</v>
      </c>
      <c r="C91" s="52">
        <v>650</v>
      </c>
      <c r="D91" s="6" t="s">
        <v>17</v>
      </c>
      <c r="E91" s="22" t="s">
        <v>15</v>
      </c>
      <c r="F91" s="6" t="s">
        <v>109</v>
      </c>
      <c r="G91" s="6" t="s">
        <v>69</v>
      </c>
      <c r="H91" s="90">
        <f>H92</f>
        <v>33629.39</v>
      </c>
      <c r="I91" s="89">
        <v>0</v>
      </c>
      <c r="J91" s="90">
        <f>J92</f>
        <v>33629.39</v>
      </c>
      <c r="K91" s="89">
        <v>0</v>
      </c>
      <c r="L91" s="5">
        <v>100</v>
      </c>
    </row>
    <row r="92" spans="2:12" ht="18.75" customHeight="1">
      <c r="B92" s="70" t="s">
        <v>117</v>
      </c>
      <c r="C92" s="52">
        <v>650</v>
      </c>
      <c r="D92" s="6" t="s">
        <v>17</v>
      </c>
      <c r="E92" s="22" t="s">
        <v>15</v>
      </c>
      <c r="F92" s="6" t="s">
        <v>109</v>
      </c>
      <c r="G92" s="6" t="s">
        <v>43</v>
      </c>
      <c r="H92" s="90">
        <v>33629.39</v>
      </c>
      <c r="I92" s="89">
        <v>0</v>
      </c>
      <c r="J92" s="90">
        <v>33629.39</v>
      </c>
      <c r="K92" s="89">
        <v>0</v>
      </c>
      <c r="L92" s="5">
        <v>100</v>
      </c>
    </row>
    <row r="93" spans="2:12" ht="33" customHeight="1">
      <c r="B93" s="29" t="s">
        <v>116</v>
      </c>
      <c r="C93" s="52">
        <v>650</v>
      </c>
      <c r="D93" s="6" t="s">
        <v>17</v>
      </c>
      <c r="E93" s="22" t="s">
        <v>15</v>
      </c>
      <c r="F93" s="6" t="s">
        <v>109</v>
      </c>
      <c r="G93" s="6" t="s">
        <v>118</v>
      </c>
      <c r="H93" s="90">
        <v>10156.13</v>
      </c>
      <c r="I93" s="89"/>
      <c r="J93" s="90">
        <v>10156.13</v>
      </c>
      <c r="K93" s="89"/>
      <c r="L93" s="5">
        <v>100</v>
      </c>
    </row>
    <row r="94" spans="2:12" s="9" customFormat="1" ht="15.75">
      <c r="B94" s="35" t="s">
        <v>45</v>
      </c>
      <c r="C94" s="51">
        <v>650</v>
      </c>
      <c r="D94" s="28" t="s">
        <v>17</v>
      </c>
      <c r="E94" s="77" t="s">
        <v>33</v>
      </c>
      <c r="F94" s="28"/>
      <c r="G94" s="28"/>
      <c r="H94" s="86">
        <f>H95</f>
        <v>1010165.34</v>
      </c>
      <c r="I94" s="87">
        <v>0</v>
      </c>
      <c r="J94" s="118">
        <v>867637.68</v>
      </c>
      <c r="K94" s="87">
        <v>0</v>
      </c>
      <c r="L94" s="5">
        <v>86</v>
      </c>
    </row>
    <row r="95" spans="2:12" ht="31.5">
      <c r="B95" s="82" t="s">
        <v>133</v>
      </c>
      <c r="C95" s="53">
        <v>650</v>
      </c>
      <c r="D95" s="30" t="s">
        <v>17</v>
      </c>
      <c r="E95" s="78" t="s">
        <v>33</v>
      </c>
      <c r="F95" s="30" t="s">
        <v>150</v>
      </c>
      <c r="G95" s="30"/>
      <c r="H95" s="88">
        <f>H96</f>
        <v>1010165.34</v>
      </c>
      <c r="I95" s="89">
        <v>0</v>
      </c>
      <c r="J95" s="115">
        <v>867637.68</v>
      </c>
      <c r="K95" s="89">
        <v>0</v>
      </c>
      <c r="L95" s="5">
        <v>86</v>
      </c>
    </row>
    <row r="96" spans="2:12" ht="15.75">
      <c r="B96" s="36" t="s">
        <v>74</v>
      </c>
      <c r="C96" s="53">
        <v>650</v>
      </c>
      <c r="D96" s="30" t="s">
        <v>17</v>
      </c>
      <c r="E96" s="78" t="s">
        <v>33</v>
      </c>
      <c r="F96" s="30" t="s">
        <v>104</v>
      </c>
      <c r="G96" s="30"/>
      <c r="H96" s="88">
        <f>H97</f>
        <v>1010165.34</v>
      </c>
      <c r="I96" s="89">
        <v>0</v>
      </c>
      <c r="J96" s="115">
        <v>867637.68</v>
      </c>
      <c r="K96" s="89">
        <v>0</v>
      </c>
      <c r="L96" s="5">
        <v>86</v>
      </c>
    </row>
    <row r="97" spans="2:12" ht="15.75">
      <c r="B97" s="31" t="s">
        <v>120</v>
      </c>
      <c r="C97" s="54">
        <v>650</v>
      </c>
      <c r="D97" s="30" t="s">
        <v>17</v>
      </c>
      <c r="E97" s="78" t="s">
        <v>33</v>
      </c>
      <c r="F97" s="30" t="s">
        <v>104</v>
      </c>
      <c r="G97" s="30" t="s">
        <v>62</v>
      </c>
      <c r="H97" s="88">
        <f>H98</f>
        <v>1010165.34</v>
      </c>
      <c r="I97" s="89">
        <v>0</v>
      </c>
      <c r="J97" s="115">
        <v>867637.68</v>
      </c>
      <c r="K97" s="89">
        <v>0</v>
      </c>
      <c r="L97" s="5">
        <v>86</v>
      </c>
    </row>
    <row r="98" spans="2:12" ht="32.25" customHeight="1">
      <c r="B98" s="29" t="s">
        <v>64</v>
      </c>
      <c r="C98" s="54">
        <v>650</v>
      </c>
      <c r="D98" s="30" t="s">
        <v>17</v>
      </c>
      <c r="E98" s="78" t="s">
        <v>33</v>
      </c>
      <c r="F98" s="30" t="s">
        <v>104</v>
      </c>
      <c r="G98" s="30" t="s">
        <v>63</v>
      </c>
      <c r="H98" s="88">
        <f>H99</f>
        <v>1010165.34</v>
      </c>
      <c r="I98" s="89">
        <v>0</v>
      </c>
      <c r="J98" s="115">
        <v>867637.68</v>
      </c>
      <c r="K98" s="89">
        <v>0</v>
      </c>
      <c r="L98" s="5">
        <v>86</v>
      </c>
    </row>
    <row r="99" spans="2:12" ht="21" customHeight="1">
      <c r="B99" s="36" t="s">
        <v>136</v>
      </c>
      <c r="C99" s="53">
        <v>650</v>
      </c>
      <c r="D99" s="30" t="s">
        <v>17</v>
      </c>
      <c r="E99" s="78" t="s">
        <v>33</v>
      </c>
      <c r="F99" s="30" t="s">
        <v>104</v>
      </c>
      <c r="G99" s="30" t="s">
        <v>37</v>
      </c>
      <c r="H99" s="88">
        <v>1010165.34</v>
      </c>
      <c r="I99" s="89">
        <v>0</v>
      </c>
      <c r="J99" s="115">
        <v>867637.68</v>
      </c>
      <c r="K99" s="89">
        <v>0</v>
      </c>
      <c r="L99" s="5">
        <v>86</v>
      </c>
    </row>
    <row r="100" spans="2:12" ht="17.25" customHeight="1">
      <c r="B100" s="35" t="s">
        <v>28</v>
      </c>
      <c r="C100" s="51">
        <v>650</v>
      </c>
      <c r="D100" s="28" t="s">
        <v>17</v>
      </c>
      <c r="E100" s="28" t="s">
        <v>29</v>
      </c>
      <c r="F100" s="30"/>
      <c r="G100" s="30"/>
      <c r="H100" s="86">
        <f>H101</f>
        <v>617624.68</v>
      </c>
      <c r="I100" s="89">
        <v>0</v>
      </c>
      <c r="J100" s="118">
        <v>602874.68</v>
      </c>
      <c r="K100" s="89">
        <v>0</v>
      </c>
      <c r="L100" s="5">
        <v>98</v>
      </c>
    </row>
    <row r="101" spans="2:12" ht="15.75">
      <c r="B101" s="7" t="s">
        <v>78</v>
      </c>
      <c r="C101" s="52">
        <v>650</v>
      </c>
      <c r="D101" s="30" t="s">
        <v>17</v>
      </c>
      <c r="E101" s="30" t="s">
        <v>29</v>
      </c>
      <c r="F101" s="30" t="s">
        <v>97</v>
      </c>
      <c r="G101" s="30"/>
      <c r="H101" s="88">
        <f>H102</f>
        <v>617624.68</v>
      </c>
      <c r="I101" s="89">
        <v>0</v>
      </c>
      <c r="J101" s="115">
        <v>602874.68</v>
      </c>
      <c r="K101" s="89">
        <v>0</v>
      </c>
      <c r="L101" s="5">
        <v>98</v>
      </c>
    </row>
    <row r="102" spans="2:12" ht="15.75">
      <c r="B102" s="42" t="s">
        <v>61</v>
      </c>
      <c r="C102" s="58">
        <v>650</v>
      </c>
      <c r="D102" s="30" t="s">
        <v>17</v>
      </c>
      <c r="E102" s="30" t="s">
        <v>29</v>
      </c>
      <c r="F102" s="6" t="s">
        <v>99</v>
      </c>
      <c r="G102" s="30"/>
      <c r="H102" s="88">
        <f>H103</f>
        <v>617624.68</v>
      </c>
      <c r="I102" s="89">
        <v>0</v>
      </c>
      <c r="J102" s="115">
        <v>602874.68</v>
      </c>
      <c r="K102" s="89">
        <v>0</v>
      </c>
      <c r="L102" s="5">
        <v>98</v>
      </c>
    </row>
    <row r="103" spans="2:12" ht="15.75">
      <c r="B103" s="31" t="s">
        <v>120</v>
      </c>
      <c r="C103" s="54">
        <v>650</v>
      </c>
      <c r="D103" s="30" t="s">
        <v>17</v>
      </c>
      <c r="E103" s="30" t="s">
        <v>29</v>
      </c>
      <c r="F103" s="6" t="s">
        <v>99</v>
      </c>
      <c r="G103" s="30" t="s">
        <v>62</v>
      </c>
      <c r="H103" s="88">
        <f>H104</f>
        <v>617624.68</v>
      </c>
      <c r="I103" s="89">
        <v>0</v>
      </c>
      <c r="J103" s="115">
        <v>602874.68</v>
      </c>
      <c r="K103" s="89">
        <v>0</v>
      </c>
      <c r="L103" s="5">
        <v>98</v>
      </c>
    </row>
    <row r="104" spans="2:12" ht="31.5" customHeight="1">
      <c r="B104" s="29" t="s">
        <v>64</v>
      </c>
      <c r="C104" s="54">
        <v>650</v>
      </c>
      <c r="D104" s="30" t="s">
        <v>17</v>
      </c>
      <c r="E104" s="30" t="s">
        <v>29</v>
      </c>
      <c r="F104" s="6" t="s">
        <v>99</v>
      </c>
      <c r="G104" s="30" t="s">
        <v>63</v>
      </c>
      <c r="H104" s="88">
        <f>H105</f>
        <v>617624.68</v>
      </c>
      <c r="I104" s="89">
        <v>0</v>
      </c>
      <c r="J104" s="115">
        <v>602874.68</v>
      </c>
      <c r="K104" s="89">
        <v>0</v>
      </c>
      <c r="L104" s="5">
        <v>98</v>
      </c>
    </row>
    <row r="105" spans="2:12" ht="19.5" customHeight="1">
      <c r="B105" s="7" t="s">
        <v>42</v>
      </c>
      <c r="C105" s="52">
        <v>650</v>
      </c>
      <c r="D105" s="6" t="s">
        <v>17</v>
      </c>
      <c r="E105" s="6" t="s">
        <v>29</v>
      </c>
      <c r="F105" s="6" t="s">
        <v>99</v>
      </c>
      <c r="G105" s="6" t="s">
        <v>41</v>
      </c>
      <c r="H105" s="90">
        <v>617624.68</v>
      </c>
      <c r="I105" s="89">
        <v>0</v>
      </c>
      <c r="J105" s="115">
        <v>602874.68</v>
      </c>
      <c r="K105" s="89">
        <v>0</v>
      </c>
      <c r="L105" s="5">
        <v>98</v>
      </c>
    </row>
    <row r="106" spans="2:12" ht="19.5" customHeight="1">
      <c r="B106" s="18" t="s">
        <v>20</v>
      </c>
      <c r="C106" s="50">
        <v>650</v>
      </c>
      <c r="D106" s="13" t="s">
        <v>22</v>
      </c>
      <c r="E106" s="13"/>
      <c r="F106" s="13"/>
      <c r="G106" s="13"/>
      <c r="H106" s="85">
        <f>H114+H129+H150+H107</f>
        <v>19987502.740000002</v>
      </c>
      <c r="I106" s="85">
        <f>I107+I129+I114+I150</f>
        <v>0</v>
      </c>
      <c r="J106" s="85">
        <f>J107+J129+J114+J150</f>
        <v>17637564.3</v>
      </c>
      <c r="K106" s="85">
        <f>K107+K129+K114+K150</f>
        <v>0</v>
      </c>
      <c r="L106" s="5">
        <v>88</v>
      </c>
    </row>
    <row r="107" spans="2:12" ht="24" customHeight="1">
      <c r="B107" s="25" t="s">
        <v>21</v>
      </c>
      <c r="C107" s="63">
        <v>650</v>
      </c>
      <c r="D107" s="26" t="s">
        <v>22</v>
      </c>
      <c r="E107" s="26" t="s">
        <v>15</v>
      </c>
      <c r="F107" s="26"/>
      <c r="G107" s="26"/>
      <c r="H107" s="94">
        <f>H109</f>
        <v>50065.6</v>
      </c>
      <c r="I107" s="89">
        <v>0</v>
      </c>
      <c r="J107" s="88">
        <v>50065.6</v>
      </c>
      <c r="K107" s="89">
        <v>0</v>
      </c>
      <c r="L107" s="5">
        <v>100</v>
      </c>
    </row>
    <row r="108" spans="2:12" ht="15.75">
      <c r="B108" s="7" t="s">
        <v>78</v>
      </c>
      <c r="C108" s="52">
        <v>650</v>
      </c>
      <c r="D108" s="6" t="s">
        <v>22</v>
      </c>
      <c r="E108" s="6" t="s">
        <v>15</v>
      </c>
      <c r="F108" s="30" t="s">
        <v>97</v>
      </c>
      <c r="G108" s="30"/>
      <c r="H108" s="88">
        <f>H110</f>
        <v>50065.6</v>
      </c>
      <c r="I108" s="89">
        <v>0</v>
      </c>
      <c r="J108" s="88">
        <v>50065.6</v>
      </c>
      <c r="K108" s="89">
        <v>0</v>
      </c>
      <c r="L108" s="5">
        <v>100</v>
      </c>
    </row>
    <row r="109" spans="2:12" ht="15.75">
      <c r="B109" s="36" t="s">
        <v>156</v>
      </c>
      <c r="C109" s="52">
        <v>650</v>
      </c>
      <c r="D109" s="6" t="s">
        <v>22</v>
      </c>
      <c r="E109" s="6" t="s">
        <v>15</v>
      </c>
      <c r="F109" s="30" t="s">
        <v>157</v>
      </c>
      <c r="G109" s="30"/>
      <c r="H109" s="88">
        <f>H111</f>
        <v>50065.6</v>
      </c>
      <c r="I109" s="89">
        <v>0</v>
      </c>
      <c r="J109" s="88">
        <v>50065.6</v>
      </c>
      <c r="K109" s="89">
        <v>0</v>
      </c>
      <c r="L109" s="5">
        <v>100</v>
      </c>
    </row>
    <row r="110" spans="2:12" ht="17.25" customHeight="1">
      <c r="B110" s="16" t="s">
        <v>120</v>
      </c>
      <c r="C110" s="52">
        <v>650</v>
      </c>
      <c r="D110" s="6" t="s">
        <v>22</v>
      </c>
      <c r="E110" s="6" t="s">
        <v>15</v>
      </c>
      <c r="F110" s="30" t="s">
        <v>157</v>
      </c>
      <c r="G110" s="30" t="s">
        <v>62</v>
      </c>
      <c r="H110" s="88">
        <f>H111</f>
        <v>50065.6</v>
      </c>
      <c r="I110" s="89">
        <v>0</v>
      </c>
      <c r="J110" s="88">
        <v>50065.6</v>
      </c>
      <c r="K110" s="89">
        <v>0</v>
      </c>
      <c r="L110" s="5">
        <v>100</v>
      </c>
    </row>
    <row r="111" spans="2:12" ht="17.25" customHeight="1">
      <c r="B111" s="16" t="s">
        <v>120</v>
      </c>
      <c r="C111" s="52">
        <v>650</v>
      </c>
      <c r="D111" s="6" t="s">
        <v>22</v>
      </c>
      <c r="E111" s="6" t="s">
        <v>15</v>
      </c>
      <c r="F111" s="30" t="s">
        <v>157</v>
      </c>
      <c r="G111" s="30" t="s">
        <v>62</v>
      </c>
      <c r="H111" s="88">
        <f>H112</f>
        <v>50065.6</v>
      </c>
      <c r="I111" s="89">
        <v>0</v>
      </c>
      <c r="J111" s="88">
        <v>50065.6</v>
      </c>
      <c r="K111" s="89">
        <v>0</v>
      </c>
      <c r="L111" s="5">
        <v>100</v>
      </c>
    </row>
    <row r="112" spans="2:12" ht="30.75" customHeight="1">
      <c r="B112" s="4" t="s">
        <v>64</v>
      </c>
      <c r="C112" s="52">
        <v>650</v>
      </c>
      <c r="D112" s="6" t="s">
        <v>22</v>
      </c>
      <c r="E112" s="6" t="s">
        <v>15</v>
      </c>
      <c r="F112" s="30" t="s">
        <v>157</v>
      </c>
      <c r="G112" s="30" t="s">
        <v>63</v>
      </c>
      <c r="H112" s="88">
        <f>H113</f>
        <v>50065.6</v>
      </c>
      <c r="I112" s="89">
        <v>0</v>
      </c>
      <c r="J112" s="88">
        <v>50065.6</v>
      </c>
      <c r="K112" s="89">
        <v>0</v>
      </c>
      <c r="L112" s="5">
        <v>100</v>
      </c>
    </row>
    <row r="113" spans="2:12" ht="18" customHeight="1">
      <c r="B113" s="36" t="s">
        <v>136</v>
      </c>
      <c r="C113" s="52">
        <v>650</v>
      </c>
      <c r="D113" s="6" t="s">
        <v>22</v>
      </c>
      <c r="E113" s="6" t="s">
        <v>15</v>
      </c>
      <c r="F113" s="30" t="s">
        <v>157</v>
      </c>
      <c r="G113" s="30" t="s">
        <v>37</v>
      </c>
      <c r="H113" s="88">
        <v>50065.6</v>
      </c>
      <c r="I113" s="89">
        <v>0</v>
      </c>
      <c r="J113" s="88">
        <v>50065.6</v>
      </c>
      <c r="K113" s="89">
        <v>0</v>
      </c>
      <c r="L113" s="5">
        <v>100</v>
      </c>
    </row>
    <row r="114" spans="2:12" s="24" customFormat="1" ht="18.75" customHeight="1">
      <c r="B114" s="25" t="s">
        <v>10</v>
      </c>
      <c r="C114" s="63">
        <v>650</v>
      </c>
      <c r="D114" s="26" t="s">
        <v>22</v>
      </c>
      <c r="E114" s="26" t="s">
        <v>16</v>
      </c>
      <c r="F114" s="26"/>
      <c r="G114" s="26"/>
      <c r="H114" s="95">
        <f>H115</f>
        <v>16879310</v>
      </c>
      <c r="I114" s="89">
        <v>0</v>
      </c>
      <c r="J114" s="116">
        <v>16154580</v>
      </c>
      <c r="K114" s="89">
        <v>0</v>
      </c>
      <c r="L114" s="5">
        <v>96</v>
      </c>
    </row>
    <row r="115" spans="2:12" s="24" customFormat="1" ht="16.5" customHeight="1">
      <c r="B115" s="7" t="s">
        <v>78</v>
      </c>
      <c r="C115" s="52">
        <v>650</v>
      </c>
      <c r="D115" s="6" t="s">
        <v>22</v>
      </c>
      <c r="E115" s="6" t="s">
        <v>16</v>
      </c>
      <c r="F115" s="30" t="s">
        <v>97</v>
      </c>
      <c r="G115" s="6"/>
      <c r="H115" s="90">
        <f>H116</f>
        <v>16879310</v>
      </c>
      <c r="I115" s="89">
        <v>0</v>
      </c>
      <c r="J115" s="115">
        <v>16154580</v>
      </c>
      <c r="K115" s="89">
        <v>0</v>
      </c>
      <c r="L115" s="5">
        <v>96</v>
      </c>
    </row>
    <row r="116" spans="2:12" s="24" customFormat="1" ht="18" customHeight="1">
      <c r="B116" s="7" t="s">
        <v>93</v>
      </c>
      <c r="C116" s="52">
        <v>650</v>
      </c>
      <c r="D116" s="6" t="s">
        <v>22</v>
      </c>
      <c r="E116" s="6" t="s">
        <v>16</v>
      </c>
      <c r="F116" s="30" t="s">
        <v>97</v>
      </c>
      <c r="G116" s="6" t="s">
        <v>73</v>
      </c>
      <c r="H116" s="90">
        <f>H120+H124+H117+H121</f>
        <v>16879310</v>
      </c>
      <c r="I116" s="89">
        <v>0</v>
      </c>
      <c r="J116" s="115">
        <v>16154580</v>
      </c>
      <c r="K116" s="89">
        <v>0</v>
      </c>
      <c r="L116" s="5">
        <v>96</v>
      </c>
    </row>
    <row r="117" spans="2:12" s="24" customFormat="1" ht="15.75" customHeight="1">
      <c r="B117" s="110" t="s">
        <v>93</v>
      </c>
      <c r="C117" s="111">
        <v>650</v>
      </c>
      <c r="D117" s="112" t="s">
        <v>22</v>
      </c>
      <c r="E117" s="112" t="s">
        <v>16</v>
      </c>
      <c r="F117" s="112" t="s">
        <v>139</v>
      </c>
      <c r="G117" s="112" t="s">
        <v>73</v>
      </c>
      <c r="H117" s="113">
        <f>H118</f>
        <v>2011779</v>
      </c>
      <c r="I117" s="89">
        <v>0</v>
      </c>
      <c r="J117" s="115">
        <v>1359522</v>
      </c>
      <c r="K117" s="89">
        <v>0</v>
      </c>
      <c r="L117" s="5">
        <v>67</v>
      </c>
    </row>
    <row r="118" spans="2:12" s="24" customFormat="1" ht="15.75" customHeight="1">
      <c r="B118" s="110" t="s">
        <v>79</v>
      </c>
      <c r="C118" s="111">
        <v>650</v>
      </c>
      <c r="D118" s="112" t="s">
        <v>22</v>
      </c>
      <c r="E118" s="112" t="s">
        <v>16</v>
      </c>
      <c r="F118" s="112" t="s">
        <v>139</v>
      </c>
      <c r="G118" s="112" t="s">
        <v>50</v>
      </c>
      <c r="H118" s="113">
        <v>2011779</v>
      </c>
      <c r="I118" s="89">
        <v>0</v>
      </c>
      <c r="J118" s="115">
        <v>1359522</v>
      </c>
      <c r="K118" s="89">
        <v>0</v>
      </c>
      <c r="L118" s="5">
        <v>67</v>
      </c>
    </row>
    <row r="119" spans="2:12" s="24" customFormat="1" ht="15.75" customHeight="1">
      <c r="B119" s="7" t="s">
        <v>93</v>
      </c>
      <c r="C119" s="52">
        <v>650</v>
      </c>
      <c r="D119" s="6" t="s">
        <v>22</v>
      </c>
      <c r="E119" s="6" t="s">
        <v>16</v>
      </c>
      <c r="F119" s="6" t="s">
        <v>110</v>
      </c>
      <c r="G119" s="6" t="s">
        <v>73</v>
      </c>
      <c r="H119" s="90">
        <f>H120</f>
        <v>8786400</v>
      </c>
      <c r="I119" s="89">
        <v>0</v>
      </c>
      <c r="J119" s="90">
        <v>8786400</v>
      </c>
      <c r="K119" s="89">
        <v>0</v>
      </c>
      <c r="L119" s="5">
        <v>100</v>
      </c>
    </row>
    <row r="120" spans="2:12" s="24" customFormat="1" ht="15.75" customHeight="1">
      <c r="B120" s="7" t="s">
        <v>79</v>
      </c>
      <c r="C120" s="52">
        <v>650</v>
      </c>
      <c r="D120" s="6" t="s">
        <v>22</v>
      </c>
      <c r="E120" s="6" t="s">
        <v>16</v>
      </c>
      <c r="F120" s="6" t="s">
        <v>110</v>
      </c>
      <c r="G120" s="6" t="s">
        <v>50</v>
      </c>
      <c r="H120" s="90">
        <v>8786400</v>
      </c>
      <c r="I120" s="89">
        <v>0</v>
      </c>
      <c r="J120" s="90">
        <v>8786400</v>
      </c>
      <c r="K120" s="89">
        <v>0</v>
      </c>
      <c r="L120" s="5">
        <v>100</v>
      </c>
    </row>
    <row r="121" spans="2:12" s="24" customFormat="1" ht="18" customHeight="1">
      <c r="B121" s="110" t="s">
        <v>93</v>
      </c>
      <c r="C121" s="111">
        <v>650</v>
      </c>
      <c r="D121" s="112" t="s">
        <v>22</v>
      </c>
      <c r="E121" s="112" t="s">
        <v>16</v>
      </c>
      <c r="F121" s="112" t="s">
        <v>138</v>
      </c>
      <c r="G121" s="112" t="s">
        <v>73</v>
      </c>
      <c r="H121" s="113">
        <f>H122</f>
        <v>223531</v>
      </c>
      <c r="I121" s="89">
        <v>0</v>
      </c>
      <c r="J121" s="115">
        <v>151058</v>
      </c>
      <c r="K121" s="89">
        <v>0</v>
      </c>
      <c r="L121" s="5">
        <v>67</v>
      </c>
    </row>
    <row r="122" spans="2:12" s="24" customFormat="1" ht="16.5" customHeight="1">
      <c r="B122" s="110" t="s">
        <v>79</v>
      </c>
      <c r="C122" s="111">
        <v>650</v>
      </c>
      <c r="D122" s="112" t="s">
        <v>22</v>
      </c>
      <c r="E122" s="112" t="s">
        <v>16</v>
      </c>
      <c r="F122" s="112" t="s">
        <v>138</v>
      </c>
      <c r="G122" s="112" t="s">
        <v>50</v>
      </c>
      <c r="H122" s="113">
        <v>223531</v>
      </c>
      <c r="I122" s="89">
        <v>0</v>
      </c>
      <c r="J122" s="115">
        <v>151058</v>
      </c>
      <c r="K122" s="89">
        <v>0</v>
      </c>
      <c r="L122" s="5">
        <v>67</v>
      </c>
    </row>
    <row r="123" spans="2:12" s="24" customFormat="1" ht="18" customHeight="1">
      <c r="B123" s="7" t="s">
        <v>93</v>
      </c>
      <c r="C123" s="52">
        <v>650</v>
      </c>
      <c r="D123" s="6" t="s">
        <v>22</v>
      </c>
      <c r="E123" s="6" t="s">
        <v>16</v>
      </c>
      <c r="F123" s="6" t="s">
        <v>111</v>
      </c>
      <c r="G123" s="6" t="s">
        <v>73</v>
      </c>
      <c r="H123" s="90">
        <f>H124</f>
        <v>5857600</v>
      </c>
      <c r="I123" s="89">
        <v>0</v>
      </c>
      <c r="J123" s="90">
        <v>5857600</v>
      </c>
      <c r="K123" s="89">
        <v>0</v>
      </c>
      <c r="L123" s="5">
        <v>100</v>
      </c>
    </row>
    <row r="124" spans="2:12" s="24" customFormat="1" ht="16.5" customHeight="1">
      <c r="B124" s="7" t="s">
        <v>79</v>
      </c>
      <c r="C124" s="52">
        <v>650</v>
      </c>
      <c r="D124" s="6" t="s">
        <v>22</v>
      </c>
      <c r="E124" s="6" t="s">
        <v>16</v>
      </c>
      <c r="F124" s="6" t="s">
        <v>111</v>
      </c>
      <c r="G124" s="6" t="s">
        <v>50</v>
      </c>
      <c r="H124" s="90">
        <v>5857600</v>
      </c>
      <c r="I124" s="89">
        <v>0</v>
      </c>
      <c r="J124" s="90">
        <v>5857600</v>
      </c>
      <c r="K124" s="89">
        <v>0</v>
      </c>
      <c r="L124" s="5">
        <v>100</v>
      </c>
    </row>
    <row r="125" spans="2:12" s="24" customFormat="1" ht="16.5" customHeight="1" hidden="1">
      <c r="B125" s="7" t="s">
        <v>93</v>
      </c>
      <c r="C125" s="52">
        <v>650</v>
      </c>
      <c r="D125" s="6" t="s">
        <v>22</v>
      </c>
      <c r="E125" s="6" t="s">
        <v>16</v>
      </c>
      <c r="F125" s="6" t="s">
        <v>139</v>
      </c>
      <c r="G125" s="6" t="s">
        <v>73</v>
      </c>
      <c r="H125" s="90"/>
      <c r="I125" s="89" t="s">
        <v>146</v>
      </c>
      <c r="J125" s="115" t="s">
        <v>146</v>
      </c>
      <c r="K125" s="89" t="s">
        <v>146</v>
      </c>
      <c r="L125" s="5" t="e">
        <f>J125/H125</f>
        <v>#DIV/0!</v>
      </c>
    </row>
    <row r="126" spans="2:12" s="24" customFormat="1" ht="16.5" customHeight="1" hidden="1">
      <c r="B126" s="7" t="s">
        <v>79</v>
      </c>
      <c r="C126" s="52">
        <v>650</v>
      </c>
      <c r="D126" s="6" t="s">
        <v>22</v>
      </c>
      <c r="E126" s="6" t="s">
        <v>16</v>
      </c>
      <c r="F126" s="6" t="s">
        <v>139</v>
      </c>
      <c r="G126" s="6" t="s">
        <v>50</v>
      </c>
      <c r="H126" s="90"/>
      <c r="I126" s="89" t="s">
        <v>146</v>
      </c>
      <c r="J126" s="115" t="s">
        <v>146</v>
      </c>
      <c r="K126" s="89" t="s">
        <v>146</v>
      </c>
      <c r="L126" s="5" t="e">
        <f>J126/H126</f>
        <v>#DIV/0!</v>
      </c>
    </row>
    <row r="127" spans="2:12" s="24" customFormat="1" ht="16.5" customHeight="1" hidden="1">
      <c r="B127" s="7" t="s">
        <v>93</v>
      </c>
      <c r="C127" s="52">
        <v>650</v>
      </c>
      <c r="D127" s="6" t="s">
        <v>22</v>
      </c>
      <c r="E127" s="6" t="s">
        <v>16</v>
      </c>
      <c r="F127" s="6" t="s">
        <v>138</v>
      </c>
      <c r="G127" s="6" t="s">
        <v>73</v>
      </c>
      <c r="H127" s="90"/>
      <c r="I127" s="89" t="s">
        <v>146</v>
      </c>
      <c r="J127" s="115" t="s">
        <v>146</v>
      </c>
      <c r="K127" s="89" t="s">
        <v>146</v>
      </c>
      <c r="L127" s="5" t="e">
        <f>J127/H127</f>
        <v>#DIV/0!</v>
      </c>
    </row>
    <row r="128" spans="2:12" s="24" customFormat="1" ht="16.5" customHeight="1" hidden="1">
      <c r="B128" s="7" t="s">
        <v>79</v>
      </c>
      <c r="C128" s="52">
        <v>650</v>
      </c>
      <c r="D128" s="6" t="s">
        <v>22</v>
      </c>
      <c r="E128" s="6" t="s">
        <v>16</v>
      </c>
      <c r="F128" s="6" t="s">
        <v>138</v>
      </c>
      <c r="G128" s="6" t="s">
        <v>50</v>
      </c>
      <c r="H128" s="90"/>
      <c r="I128" s="89" t="s">
        <v>146</v>
      </c>
      <c r="J128" s="115" t="s">
        <v>146</v>
      </c>
      <c r="K128" s="89" t="s">
        <v>146</v>
      </c>
      <c r="L128" s="5" t="e">
        <f>J128/H128</f>
        <v>#DIV/0!</v>
      </c>
    </row>
    <row r="129" spans="2:12" s="8" customFormat="1" ht="17.25" customHeight="1">
      <c r="B129" s="37" t="s">
        <v>23</v>
      </c>
      <c r="C129" s="55">
        <v>650</v>
      </c>
      <c r="D129" s="28" t="s">
        <v>22</v>
      </c>
      <c r="E129" s="28" t="s">
        <v>19</v>
      </c>
      <c r="F129" s="28"/>
      <c r="G129" s="28"/>
      <c r="H129" s="86">
        <f>H130</f>
        <v>2912927.14</v>
      </c>
      <c r="I129" s="91">
        <v>0</v>
      </c>
      <c r="J129" s="116">
        <v>1287718.7</v>
      </c>
      <c r="K129" s="91">
        <v>0</v>
      </c>
      <c r="L129" s="5">
        <v>44</v>
      </c>
    </row>
    <row r="130" spans="2:12" ht="31.5">
      <c r="B130" s="7" t="s">
        <v>134</v>
      </c>
      <c r="C130" s="52">
        <v>650</v>
      </c>
      <c r="D130" s="6" t="s">
        <v>22</v>
      </c>
      <c r="E130" s="6" t="s">
        <v>19</v>
      </c>
      <c r="F130" s="6" t="s">
        <v>126</v>
      </c>
      <c r="G130" s="6"/>
      <c r="H130" s="88">
        <f>H141+H132+H137+H145+H148</f>
        <v>2912927.14</v>
      </c>
      <c r="I130" s="89">
        <v>0</v>
      </c>
      <c r="J130" s="115">
        <v>1287718.7</v>
      </c>
      <c r="K130" s="89">
        <v>0</v>
      </c>
      <c r="L130" s="5">
        <v>44</v>
      </c>
    </row>
    <row r="131" spans="2:12" ht="31.5">
      <c r="B131" s="7" t="s">
        <v>135</v>
      </c>
      <c r="C131" s="56">
        <v>650</v>
      </c>
      <c r="D131" s="6" t="s">
        <v>22</v>
      </c>
      <c r="E131" s="6" t="s">
        <v>19</v>
      </c>
      <c r="F131" s="6" t="s">
        <v>127</v>
      </c>
      <c r="G131" s="6"/>
      <c r="H131" s="88">
        <f>H132</f>
        <v>310000</v>
      </c>
      <c r="I131" s="89">
        <v>0</v>
      </c>
      <c r="J131" s="115">
        <v>284791.56</v>
      </c>
      <c r="K131" s="89">
        <v>0</v>
      </c>
      <c r="L131" s="5">
        <v>92</v>
      </c>
    </row>
    <row r="132" spans="2:12" ht="15.75">
      <c r="B132" s="16" t="s">
        <v>125</v>
      </c>
      <c r="C132" s="56">
        <v>650</v>
      </c>
      <c r="D132" s="6" t="s">
        <v>22</v>
      </c>
      <c r="E132" s="6" t="s">
        <v>19</v>
      </c>
      <c r="F132" s="6" t="s">
        <v>127</v>
      </c>
      <c r="G132" s="6"/>
      <c r="H132" s="88">
        <f>H133</f>
        <v>310000</v>
      </c>
      <c r="I132" s="89">
        <v>0</v>
      </c>
      <c r="J132" s="115">
        <v>284791.56</v>
      </c>
      <c r="K132" s="89">
        <v>0</v>
      </c>
      <c r="L132" s="5">
        <v>92</v>
      </c>
    </row>
    <row r="133" spans="2:12" ht="15.75">
      <c r="B133" s="16" t="s">
        <v>120</v>
      </c>
      <c r="C133" s="56">
        <v>650</v>
      </c>
      <c r="D133" s="6" t="s">
        <v>22</v>
      </c>
      <c r="E133" s="6" t="s">
        <v>19</v>
      </c>
      <c r="F133" s="6" t="s">
        <v>127</v>
      </c>
      <c r="G133" s="6" t="s">
        <v>62</v>
      </c>
      <c r="H133" s="88">
        <f>H134</f>
        <v>310000</v>
      </c>
      <c r="I133" s="89">
        <v>0</v>
      </c>
      <c r="J133" s="115">
        <v>284791.56</v>
      </c>
      <c r="K133" s="89">
        <v>0</v>
      </c>
      <c r="L133" s="5">
        <v>92</v>
      </c>
    </row>
    <row r="134" spans="2:12" ht="18" customHeight="1">
      <c r="B134" s="16" t="s">
        <v>81</v>
      </c>
      <c r="C134" s="56">
        <v>650</v>
      </c>
      <c r="D134" s="6" t="s">
        <v>22</v>
      </c>
      <c r="E134" s="6" t="s">
        <v>19</v>
      </c>
      <c r="F134" s="6" t="s">
        <v>127</v>
      </c>
      <c r="G134" s="6" t="s">
        <v>63</v>
      </c>
      <c r="H134" s="88">
        <f>H135</f>
        <v>310000</v>
      </c>
      <c r="I134" s="89">
        <v>0</v>
      </c>
      <c r="J134" s="115">
        <v>284791.56</v>
      </c>
      <c r="K134" s="89">
        <v>0</v>
      </c>
      <c r="L134" s="5">
        <v>92</v>
      </c>
    </row>
    <row r="135" spans="2:12" ht="15.75" customHeight="1">
      <c r="B135" s="16" t="s">
        <v>136</v>
      </c>
      <c r="C135" s="52">
        <v>650</v>
      </c>
      <c r="D135" s="6" t="s">
        <v>22</v>
      </c>
      <c r="E135" s="6" t="s">
        <v>19</v>
      </c>
      <c r="F135" s="6" t="s">
        <v>127</v>
      </c>
      <c r="G135" s="6" t="s">
        <v>37</v>
      </c>
      <c r="H135" s="90">
        <v>310000</v>
      </c>
      <c r="I135" s="89">
        <v>0</v>
      </c>
      <c r="J135" s="115">
        <v>284791.56</v>
      </c>
      <c r="K135" s="89">
        <v>0</v>
      </c>
      <c r="L135" s="5">
        <v>92</v>
      </c>
    </row>
    <row r="136" spans="2:12" s="74" customFormat="1" ht="47.25">
      <c r="B136" s="7" t="s">
        <v>129</v>
      </c>
      <c r="C136" s="56">
        <v>650</v>
      </c>
      <c r="D136" s="6" t="s">
        <v>22</v>
      </c>
      <c r="E136" s="6" t="s">
        <v>19</v>
      </c>
      <c r="F136" s="6" t="s">
        <v>128</v>
      </c>
      <c r="G136" s="6"/>
      <c r="H136" s="88">
        <f>H137</f>
        <v>50000</v>
      </c>
      <c r="I136" s="89">
        <v>0</v>
      </c>
      <c r="J136" s="90">
        <v>50000</v>
      </c>
      <c r="K136" s="89">
        <v>0</v>
      </c>
      <c r="L136" s="5">
        <v>100</v>
      </c>
    </row>
    <row r="137" spans="2:12" s="74" customFormat="1" ht="15.75">
      <c r="B137" s="81" t="s">
        <v>130</v>
      </c>
      <c r="C137" s="56">
        <v>650</v>
      </c>
      <c r="D137" s="6" t="s">
        <v>22</v>
      </c>
      <c r="E137" s="6" t="s">
        <v>19</v>
      </c>
      <c r="F137" s="6" t="s">
        <v>128</v>
      </c>
      <c r="G137" s="6"/>
      <c r="H137" s="88">
        <f>H138</f>
        <v>50000</v>
      </c>
      <c r="I137" s="89">
        <v>0</v>
      </c>
      <c r="J137" s="90">
        <v>50000</v>
      </c>
      <c r="K137" s="89">
        <v>0</v>
      </c>
      <c r="L137" s="5">
        <v>100</v>
      </c>
    </row>
    <row r="138" spans="2:12" s="74" customFormat="1" ht="15.75">
      <c r="B138" s="16" t="s">
        <v>120</v>
      </c>
      <c r="C138" s="56">
        <v>650</v>
      </c>
      <c r="D138" s="6" t="s">
        <v>22</v>
      </c>
      <c r="E138" s="6" t="s">
        <v>19</v>
      </c>
      <c r="F138" s="6" t="s">
        <v>128</v>
      </c>
      <c r="G138" s="6" t="s">
        <v>62</v>
      </c>
      <c r="H138" s="88">
        <f>H139</f>
        <v>50000</v>
      </c>
      <c r="I138" s="89">
        <v>0</v>
      </c>
      <c r="J138" s="90">
        <v>50000</v>
      </c>
      <c r="K138" s="89">
        <v>0</v>
      </c>
      <c r="L138" s="5">
        <v>100</v>
      </c>
    </row>
    <row r="139" spans="2:12" s="74" customFormat="1" ht="18" customHeight="1">
      <c r="B139" s="16" t="s">
        <v>81</v>
      </c>
      <c r="C139" s="56">
        <v>650</v>
      </c>
      <c r="D139" s="6" t="s">
        <v>22</v>
      </c>
      <c r="E139" s="6" t="s">
        <v>19</v>
      </c>
      <c r="F139" s="6" t="s">
        <v>128</v>
      </c>
      <c r="G139" s="6" t="s">
        <v>63</v>
      </c>
      <c r="H139" s="88">
        <f>H140</f>
        <v>50000</v>
      </c>
      <c r="I139" s="89">
        <v>0</v>
      </c>
      <c r="J139" s="90">
        <v>50000</v>
      </c>
      <c r="K139" s="89">
        <v>0</v>
      </c>
      <c r="L139" s="5">
        <v>100</v>
      </c>
    </row>
    <row r="140" spans="2:12" s="74" customFormat="1" ht="15" customHeight="1">
      <c r="B140" s="16" t="s">
        <v>80</v>
      </c>
      <c r="C140" s="52">
        <v>650</v>
      </c>
      <c r="D140" s="6" t="s">
        <v>22</v>
      </c>
      <c r="E140" s="6" t="s">
        <v>19</v>
      </c>
      <c r="F140" s="6" t="s">
        <v>128</v>
      </c>
      <c r="G140" s="6" t="s">
        <v>37</v>
      </c>
      <c r="H140" s="90">
        <v>50000</v>
      </c>
      <c r="I140" s="89">
        <v>0</v>
      </c>
      <c r="J140" s="90">
        <v>50000</v>
      </c>
      <c r="K140" s="89">
        <v>0</v>
      </c>
      <c r="L140" s="5">
        <v>100</v>
      </c>
    </row>
    <row r="141" spans="2:12" s="74" customFormat="1" ht="31.5">
      <c r="B141" s="7" t="s">
        <v>152</v>
      </c>
      <c r="C141" s="56">
        <v>650</v>
      </c>
      <c r="D141" s="6" t="s">
        <v>22</v>
      </c>
      <c r="E141" s="6" t="s">
        <v>19</v>
      </c>
      <c r="F141" s="6" t="s">
        <v>153</v>
      </c>
      <c r="G141" s="6"/>
      <c r="H141" s="88">
        <f>142:142</f>
        <v>452927.14</v>
      </c>
      <c r="I141" s="89">
        <v>0</v>
      </c>
      <c r="J141" s="90">
        <v>452927.14</v>
      </c>
      <c r="K141" s="89">
        <v>0</v>
      </c>
      <c r="L141" s="5">
        <v>100</v>
      </c>
    </row>
    <row r="142" spans="2:12" s="74" customFormat="1" ht="15.75">
      <c r="B142" s="16" t="s">
        <v>120</v>
      </c>
      <c r="C142" s="56">
        <v>650</v>
      </c>
      <c r="D142" s="6" t="s">
        <v>22</v>
      </c>
      <c r="E142" s="6" t="s">
        <v>19</v>
      </c>
      <c r="F142" s="6" t="s">
        <v>153</v>
      </c>
      <c r="G142" s="6" t="s">
        <v>62</v>
      </c>
      <c r="H142" s="88">
        <f>H143</f>
        <v>452927.14</v>
      </c>
      <c r="I142" s="89">
        <v>0</v>
      </c>
      <c r="J142" s="90">
        <v>452927.14</v>
      </c>
      <c r="K142" s="89">
        <v>0</v>
      </c>
      <c r="L142" s="5">
        <v>100</v>
      </c>
    </row>
    <row r="143" spans="2:12" s="74" customFormat="1" ht="18" customHeight="1">
      <c r="B143" s="16" t="s">
        <v>81</v>
      </c>
      <c r="C143" s="56">
        <v>650</v>
      </c>
      <c r="D143" s="6" t="s">
        <v>22</v>
      </c>
      <c r="E143" s="6" t="s">
        <v>19</v>
      </c>
      <c r="F143" s="6" t="s">
        <v>153</v>
      </c>
      <c r="G143" s="6" t="s">
        <v>63</v>
      </c>
      <c r="H143" s="90">
        <f>H144</f>
        <v>452927.14</v>
      </c>
      <c r="I143" s="89">
        <v>0</v>
      </c>
      <c r="J143" s="90">
        <v>452927.14</v>
      </c>
      <c r="K143" s="89">
        <v>0</v>
      </c>
      <c r="L143" s="5">
        <v>100</v>
      </c>
    </row>
    <row r="144" spans="2:12" s="74" customFormat="1" ht="17.25" customHeight="1">
      <c r="B144" s="36" t="s">
        <v>136</v>
      </c>
      <c r="C144" s="52">
        <v>650</v>
      </c>
      <c r="D144" s="6" t="s">
        <v>22</v>
      </c>
      <c r="E144" s="6" t="s">
        <v>19</v>
      </c>
      <c r="F144" s="6" t="s">
        <v>153</v>
      </c>
      <c r="G144" s="6" t="s">
        <v>37</v>
      </c>
      <c r="H144" s="90">
        <v>452927.14</v>
      </c>
      <c r="I144" s="89">
        <v>0</v>
      </c>
      <c r="J144" s="90">
        <v>452927.14</v>
      </c>
      <c r="K144" s="89">
        <v>0</v>
      </c>
      <c r="L144" s="5">
        <v>100</v>
      </c>
    </row>
    <row r="145" spans="2:12" s="74" customFormat="1" ht="17.25" customHeight="1">
      <c r="B145" s="16" t="s">
        <v>120</v>
      </c>
      <c r="C145" s="52">
        <v>650</v>
      </c>
      <c r="D145" s="6" t="s">
        <v>22</v>
      </c>
      <c r="E145" s="6" t="s">
        <v>19</v>
      </c>
      <c r="F145" s="6" t="s">
        <v>154</v>
      </c>
      <c r="G145" s="6" t="s">
        <v>62</v>
      </c>
      <c r="H145" s="90">
        <v>500000</v>
      </c>
      <c r="I145" s="89">
        <v>0</v>
      </c>
      <c r="J145" s="90">
        <v>500000</v>
      </c>
      <c r="K145" s="89">
        <v>0</v>
      </c>
      <c r="L145" s="5">
        <v>100</v>
      </c>
    </row>
    <row r="146" spans="2:12" s="74" customFormat="1" ht="17.25" customHeight="1">
      <c r="B146" s="16" t="s">
        <v>81</v>
      </c>
      <c r="C146" s="52">
        <v>650</v>
      </c>
      <c r="D146" s="6" t="s">
        <v>22</v>
      </c>
      <c r="E146" s="6" t="s">
        <v>19</v>
      </c>
      <c r="F146" s="6" t="s">
        <v>154</v>
      </c>
      <c r="G146" s="6" t="s">
        <v>63</v>
      </c>
      <c r="H146" s="90">
        <v>500000</v>
      </c>
      <c r="I146" s="89">
        <v>0</v>
      </c>
      <c r="J146" s="90">
        <v>500000</v>
      </c>
      <c r="K146" s="89">
        <v>0</v>
      </c>
      <c r="L146" s="5">
        <v>100</v>
      </c>
    </row>
    <row r="147" spans="2:12" s="74" customFormat="1" ht="17.25" customHeight="1">
      <c r="B147" s="36" t="s">
        <v>136</v>
      </c>
      <c r="C147" s="52">
        <v>650</v>
      </c>
      <c r="D147" s="6" t="s">
        <v>22</v>
      </c>
      <c r="E147" s="6" t="s">
        <v>19</v>
      </c>
      <c r="F147" s="6" t="s">
        <v>154</v>
      </c>
      <c r="G147" s="6" t="s">
        <v>37</v>
      </c>
      <c r="H147" s="90">
        <v>500000</v>
      </c>
      <c r="I147" s="89">
        <v>0</v>
      </c>
      <c r="J147" s="90">
        <v>500000</v>
      </c>
      <c r="K147" s="89">
        <v>0</v>
      </c>
      <c r="L147" s="5">
        <v>100</v>
      </c>
    </row>
    <row r="148" spans="2:12" s="74" customFormat="1" ht="17.25" customHeight="1">
      <c r="B148" s="41" t="s">
        <v>60</v>
      </c>
      <c r="C148" s="52">
        <v>650</v>
      </c>
      <c r="D148" s="6" t="s">
        <v>22</v>
      </c>
      <c r="E148" s="6" t="s">
        <v>19</v>
      </c>
      <c r="F148" s="6" t="s">
        <v>168</v>
      </c>
      <c r="G148" s="6" t="s">
        <v>59</v>
      </c>
      <c r="H148" s="90">
        <v>1600000</v>
      </c>
      <c r="I148" s="89">
        <v>0</v>
      </c>
      <c r="J148" s="90">
        <v>0</v>
      </c>
      <c r="K148" s="89">
        <v>0</v>
      </c>
      <c r="L148" s="5">
        <f>J148/H148</f>
        <v>0</v>
      </c>
    </row>
    <row r="149" spans="2:12" s="74" customFormat="1" ht="17.25" customHeight="1">
      <c r="B149" s="36" t="s">
        <v>39</v>
      </c>
      <c r="C149" s="52">
        <v>650</v>
      </c>
      <c r="D149" s="6" t="s">
        <v>22</v>
      </c>
      <c r="E149" s="6" t="s">
        <v>19</v>
      </c>
      <c r="F149" s="6" t="s">
        <v>168</v>
      </c>
      <c r="G149" s="6" t="s">
        <v>40</v>
      </c>
      <c r="H149" s="90">
        <v>1600000</v>
      </c>
      <c r="I149" s="89">
        <v>0</v>
      </c>
      <c r="J149" s="90">
        <v>0</v>
      </c>
      <c r="K149" s="89">
        <v>0</v>
      </c>
      <c r="L149" s="5">
        <f>J149/H149</f>
        <v>0</v>
      </c>
    </row>
    <row r="150" spans="2:12" ht="18" customHeight="1">
      <c r="B150" s="38" t="s">
        <v>25</v>
      </c>
      <c r="C150" s="66">
        <v>650</v>
      </c>
      <c r="D150" s="39" t="s">
        <v>22</v>
      </c>
      <c r="E150" s="39" t="s">
        <v>22</v>
      </c>
      <c r="F150" s="39"/>
      <c r="G150" s="39"/>
      <c r="H150" s="95">
        <f>H151</f>
        <v>145200</v>
      </c>
      <c r="I150" s="89">
        <v>0</v>
      </c>
      <c r="J150" s="95">
        <f>J151</f>
        <v>145200</v>
      </c>
      <c r="K150" s="89">
        <v>0</v>
      </c>
      <c r="L150" s="5">
        <v>100</v>
      </c>
    </row>
    <row r="151" spans="2:12" ht="18" customHeight="1">
      <c r="B151" s="7" t="s">
        <v>78</v>
      </c>
      <c r="C151" s="52">
        <v>650</v>
      </c>
      <c r="D151" s="6" t="s">
        <v>22</v>
      </c>
      <c r="E151" s="6" t="s">
        <v>22</v>
      </c>
      <c r="F151" s="30" t="s">
        <v>97</v>
      </c>
      <c r="G151" s="6"/>
      <c r="H151" s="90">
        <f>H152</f>
        <v>145200</v>
      </c>
      <c r="I151" s="89">
        <v>0</v>
      </c>
      <c r="J151" s="90">
        <f>J152</f>
        <v>145200</v>
      </c>
      <c r="K151" s="89">
        <v>0</v>
      </c>
      <c r="L151" s="5">
        <v>100</v>
      </c>
    </row>
    <row r="152" spans="2:12" ht="17.25" customHeight="1">
      <c r="B152" s="7" t="s">
        <v>93</v>
      </c>
      <c r="C152" s="52">
        <v>650</v>
      </c>
      <c r="D152" s="6" t="s">
        <v>22</v>
      </c>
      <c r="E152" s="6" t="s">
        <v>22</v>
      </c>
      <c r="F152" s="6" t="s">
        <v>98</v>
      </c>
      <c r="G152" s="6" t="s">
        <v>73</v>
      </c>
      <c r="H152" s="90">
        <v>145200</v>
      </c>
      <c r="I152" s="89">
        <v>0</v>
      </c>
      <c r="J152" s="90">
        <v>145200</v>
      </c>
      <c r="K152" s="89">
        <v>0</v>
      </c>
      <c r="L152" s="5">
        <v>100</v>
      </c>
    </row>
    <row r="153" spans="2:12" ht="17.25" customHeight="1">
      <c r="B153" s="7" t="s">
        <v>79</v>
      </c>
      <c r="C153" s="52">
        <v>650</v>
      </c>
      <c r="D153" s="6" t="s">
        <v>22</v>
      </c>
      <c r="E153" s="6" t="s">
        <v>22</v>
      </c>
      <c r="F153" s="6" t="s">
        <v>98</v>
      </c>
      <c r="G153" s="6" t="s">
        <v>50</v>
      </c>
      <c r="H153" s="90">
        <v>145200</v>
      </c>
      <c r="I153" s="89">
        <v>0</v>
      </c>
      <c r="J153" s="90">
        <v>145200</v>
      </c>
      <c r="K153" s="89">
        <v>0</v>
      </c>
      <c r="L153" s="5">
        <v>100</v>
      </c>
    </row>
    <row r="154" spans="2:12" ht="17.25" customHeight="1">
      <c r="B154" s="102" t="s">
        <v>161</v>
      </c>
      <c r="C154" s="105">
        <v>650</v>
      </c>
      <c r="D154" s="106" t="s">
        <v>163</v>
      </c>
      <c r="E154" s="106" t="s">
        <v>22</v>
      </c>
      <c r="F154" s="107"/>
      <c r="G154" s="107"/>
      <c r="H154" s="108">
        <f aca="true" t="shared" si="2" ref="H154:K156">H155</f>
        <v>440.20000000000005</v>
      </c>
      <c r="I154" s="108">
        <f t="shared" si="2"/>
        <v>440.20000000000005</v>
      </c>
      <c r="J154" s="108">
        <f t="shared" si="2"/>
        <v>440.20000000000005</v>
      </c>
      <c r="K154" s="108">
        <f t="shared" si="2"/>
        <v>440.20000000000005</v>
      </c>
      <c r="L154" s="5">
        <v>100</v>
      </c>
    </row>
    <row r="155" spans="2:12" ht="33" customHeight="1">
      <c r="B155" s="82" t="s">
        <v>162</v>
      </c>
      <c r="C155" s="109">
        <v>650</v>
      </c>
      <c r="D155" s="103" t="s">
        <v>163</v>
      </c>
      <c r="E155" s="103" t="s">
        <v>22</v>
      </c>
      <c r="F155" s="103" t="s">
        <v>164</v>
      </c>
      <c r="G155" s="103"/>
      <c r="H155" s="104">
        <f t="shared" si="2"/>
        <v>440.20000000000005</v>
      </c>
      <c r="I155" s="104">
        <f t="shared" si="2"/>
        <v>440.20000000000005</v>
      </c>
      <c r="J155" s="104">
        <f t="shared" si="2"/>
        <v>440.20000000000005</v>
      </c>
      <c r="K155" s="104">
        <f t="shared" si="2"/>
        <v>440.20000000000005</v>
      </c>
      <c r="L155" s="5">
        <v>100</v>
      </c>
    </row>
    <row r="156" spans="2:12" ht="47.25" customHeight="1">
      <c r="B156" s="29" t="s">
        <v>58</v>
      </c>
      <c r="C156" s="109">
        <v>650</v>
      </c>
      <c r="D156" s="103" t="s">
        <v>163</v>
      </c>
      <c r="E156" s="103" t="s">
        <v>22</v>
      </c>
      <c r="F156" s="103" t="s">
        <v>164</v>
      </c>
      <c r="G156" s="103" t="s">
        <v>55</v>
      </c>
      <c r="H156" s="104">
        <f t="shared" si="2"/>
        <v>440.20000000000005</v>
      </c>
      <c r="I156" s="104">
        <f t="shared" si="2"/>
        <v>440.20000000000005</v>
      </c>
      <c r="J156" s="104">
        <f t="shared" si="2"/>
        <v>440.20000000000005</v>
      </c>
      <c r="K156" s="104">
        <f t="shared" si="2"/>
        <v>440.20000000000005</v>
      </c>
      <c r="L156" s="5">
        <v>100</v>
      </c>
    </row>
    <row r="157" spans="2:12" ht="17.25" customHeight="1">
      <c r="B157" s="31" t="s">
        <v>57</v>
      </c>
      <c r="C157" s="109">
        <v>650</v>
      </c>
      <c r="D157" s="103" t="s">
        <v>163</v>
      </c>
      <c r="E157" s="103" t="s">
        <v>22</v>
      </c>
      <c r="F157" s="103" t="s">
        <v>164</v>
      </c>
      <c r="G157" s="103" t="s">
        <v>56</v>
      </c>
      <c r="H157" s="104">
        <f>H158+H159</f>
        <v>440.20000000000005</v>
      </c>
      <c r="I157" s="104">
        <f>I158+I159</f>
        <v>440.20000000000005</v>
      </c>
      <c r="J157" s="104">
        <f>J158+J159</f>
        <v>440.20000000000005</v>
      </c>
      <c r="K157" s="104">
        <f>K158+K159</f>
        <v>440.20000000000005</v>
      </c>
      <c r="L157" s="5">
        <v>100</v>
      </c>
    </row>
    <row r="158" spans="2:12" ht="17.25" customHeight="1">
      <c r="B158" s="4" t="s">
        <v>112</v>
      </c>
      <c r="C158" s="109">
        <v>650</v>
      </c>
      <c r="D158" s="103" t="s">
        <v>163</v>
      </c>
      <c r="E158" s="103" t="s">
        <v>22</v>
      </c>
      <c r="F158" s="103" t="s">
        <v>164</v>
      </c>
      <c r="G158" s="103" t="s">
        <v>35</v>
      </c>
      <c r="H158" s="104">
        <v>338.1</v>
      </c>
      <c r="I158" s="104">
        <v>338.1</v>
      </c>
      <c r="J158" s="104">
        <v>338.1</v>
      </c>
      <c r="K158" s="104">
        <v>338.1</v>
      </c>
      <c r="L158" s="5">
        <v>100</v>
      </c>
    </row>
    <row r="159" spans="2:12" ht="36" customHeight="1">
      <c r="B159" s="29" t="s">
        <v>113</v>
      </c>
      <c r="C159" s="109">
        <v>650</v>
      </c>
      <c r="D159" s="103" t="s">
        <v>163</v>
      </c>
      <c r="E159" s="103" t="s">
        <v>22</v>
      </c>
      <c r="F159" s="103" t="s">
        <v>164</v>
      </c>
      <c r="G159" s="103" t="s">
        <v>114</v>
      </c>
      <c r="H159" s="104">
        <v>102.1</v>
      </c>
      <c r="I159" s="104">
        <v>102.1</v>
      </c>
      <c r="J159" s="104">
        <v>102.1</v>
      </c>
      <c r="K159" s="104">
        <v>102.1</v>
      </c>
      <c r="L159" s="5">
        <v>100</v>
      </c>
    </row>
    <row r="160" spans="2:12" s="9" customFormat="1" ht="15.75">
      <c r="B160" s="120" t="s">
        <v>11</v>
      </c>
      <c r="C160" s="121">
        <v>650</v>
      </c>
      <c r="D160" s="122" t="s">
        <v>18</v>
      </c>
      <c r="E160" s="122" t="s">
        <v>18</v>
      </c>
      <c r="F160" s="122"/>
      <c r="G160" s="122"/>
      <c r="H160" s="114">
        <f>H161</f>
        <v>473166.47</v>
      </c>
      <c r="I160" s="123">
        <v>0</v>
      </c>
      <c r="J160" s="114">
        <f>J161</f>
        <v>473166.47</v>
      </c>
      <c r="K160" s="123">
        <v>0</v>
      </c>
      <c r="L160" s="5">
        <v>100</v>
      </c>
    </row>
    <row r="161" spans="2:12" s="24" customFormat="1" ht="15.75">
      <c r="B161" s="7" t="s">
        <v>78</v>
      </c>
      <c r="C161" s="52">
        <v>650</v>
      </c>
      <c r="D161" s="30" t="s">
        <v>18</v>
      </c>
      <c r="E161" s="30" t="s">
        <v>18</v>
      </c>
      <c r="F161" s="30" t="s">
        <v>97</v>
      </c>
      <c r="G161" s="30"/>
      <c r="H161" s="88">
        <f>H163+H167+H170</f>
        <v>473166.47</v>
      </c>
      <c r="I161" s="89">
        <v>0</v>
      </c>
      <c r="J161" s="88">
        <f>J163+J167+J170</f>
        <v>473166.47</v>
      </c>
      <c r="K161" s="89">
        <v>0</v>
      </c>
      <c r="L161" s="5">
        <v>100</v>
      </c>
    </row>
    <row r="162" spans="1:12" ht="15.75">
      <c r="A162" s="99" t="s">
        <v>158</v>
      </c>
      <c r="B162" s="36" t="s">
        <v>158</v>
      </c>
      <c r="C162" s="53">
        <v>650</v>
      </c>
      <c r="D162" s="30" t="s">
        <v>18</v>
      </c>
      <c r="E162" s="30" t="s">
        <v>18</v>
      </c>
      <c r="F162" s="6" t="s">
        <v>140</v>
      </c>
      <c r="G162" s="30"/>
      <c r="H162" s="88">
        <f>H163+H175</f>
        <v>392133</v>
      </c>
      <c r="I162" s="89">
        <v>0</v>
      </c>
      <c r="J162" s="90">
        <v>392133</v>
      </c>
      <c r="K162" s="89">
        <v>0</v>
      </c>
      <c r="L162" s="5">
        <v>100</v>
      </c>
    </row>
    <row r="163" spans="2:12" ht="15.75">
      <c r="B163" s="100" t="s">
        <v>49</v>
      </c>
      <c r="C163" s="53">
        <v>650</v>
      </c>
      <c r="D163" s="30" t="s">
        <v>18</v>
      </c>
      <c r="E163" s="30" t="s">
        <v>18</v>
      </c>
      <c r="F163" s="6" t="s">
        <v>140</v>
      </c>
      <c r="G163" s="30"/>
      <c r="H163" s="88">
        <f>H164</f>
        <v>392133</v>
      </c>
      <c r="I163" s="89">
        <v>0</v>
      </c>
      <c r="J163" s="90">
        <v>392133</v>
      </c>
      <c r="K163" s="89">
        <v>0</v>
      </c>
      <c r="L163" s="5">
        <v>100</v>
      </c>
    </row>
    <row r="164" spans="2:12" ht="15.75">
      <c r="B164" s="100" t="s">
        <v>49</v>
      </c>
      <c r="C164" s="53">
        <v>650</v>
      </c>
      <c r="D164" s="30" t="s">
        <v>18</v>
      </c>
      <c r="E164" s="30" t="s">
        <v>18</v>
      </c>
      <c r="F164" s="6" t="s">
        <v>140</v>
      </c>
      <c r="G164" s="6" t="s">
        <v>73</v>
      </c>
      <c r="H164" s="88">
        <f>SUM(H165:H166)</f>
        <v>392133</v>
      </c>
      <c r="I164" s="89">
        <v>0</v>
      </c>
      <c r="J164" s="90">
        <v>392133</v>
      </c>
      <c r="K164" s="89">
        <v>0</v>
      </c>
      <c r="L164" s="5">
        <v>100</v>
      </c>
    </row>
    <row r="165" spans="2:12" ht="15.75" customHeight="1">
      <c r="B165" s="100" t="s">
        <v>49</v>
      </c>
      <c r="C165" s="67">
        <v>650</v>
      </c>
      <c r="D165" s="6" t="s">
        <v>18</v>
      </c>
      <c r="E165" s="6" t="s">
        <v>18</v>
      </c>
      <c r="F165" s="6" t="s">
        <v>140</v>
      </c>
      <c r="G165" s="6" t="s">
        <v>50</v>
      </c>
      <c r="H165" s="90">
        <v>392133</v>
      </c>
      <c r="I165" s="89">
        <v>0</v>
      </c>
      <c r="J165" s="90">
        <v>392133</v>
      </c>
      <c r="K165" s="89">
        <v>0</v>
      </c>
      <c r="L165" s="5">
        <v>100</v>
      </c>
    </row>
    <row r="166" spans="2:12" ht="15.75" hidden="1">
      <c r="B166" s="44" t="s">
        <v>72</v>
      </c>
      <c r="C166" s="60">
        <v>650</v>
      </c>
      <c r="D166" s="6" t="s">
        <v>18</v>
      </c>
      <c r="E166" s="6" t="s">
        <v>18</v>
      </c>
      <c r="F166" s="6" t="s">
        <v>105</v>
      </c>
      <c r="G166" s="6" t="s">
        <v>44</v>
      </c>
      <c r="H166" s="90">
        <v>0</v>
      </c>
      <c r="I166" s="89">
        <v>0</v>
      </c>
      <c r="J166" s="115">
        <v>0</v>
      </c>
      <c r="K166" s="89">
        <v>0</v>
      </c>
      <c r="L166" s="5">
        <v>100</v>
      </c>
    </row>
    <row r="167" spans="2:12" ht="15.75">
      <c r="B167" s="100" t="s">
        <v>142</v>
      </c>
      <c r="C167" s="60">
        <v>650</v>
      </c>
      <c r="D167" s="6" t="s">
        <v>18</v>
      </c>
      <c r="E167" s="6" t="s">
        <v>18</v>
      </c>
      <c r="F167" s="6" t="s">
        <v>141</v>
      </c>
      <c r="G167" s="30"/>
      <c r="H167" s="90">
        <v>11100</v>
      </c>
      <c r="I167" s="89">
        <v>0</v>
      </c>
      <c r="J167" s="90">
        <v>11100</v>
      </c>
      <c r="K167" s="89">
        <v>0</v>
      </c>
      <c r="L167" s="5">
        <v>100</v>
      </c>
    </row>
    <row r="168" spans="2:12" ht="19.5" customHeight="1">
      <c r="B168" s="100" t="s">
        <v>49</v>
      </c>
      <c r="C168" s="60">
        <v>650</v>
      </c>
      <c r="D168" s="6" t="s">
        <v>18</v>
      </c>
      <c r="E168" s="6" t="s">
        <v>18</v>
      </c>
      <c r="F168" s="6" t="s">
        <v>141</v>
      </c>
      <c r="G168" s="6" t="s">
        <v>73</v>
      </c>
      <c r="H168" s="90">
        <v>11100</v>
      </c>
      <c r="I168" s="89">
        <v>0</v>
      </c>
      <c r="J168" s="90">
        <v>11100</v>
      </c>
      <c r="K168" s="89">
        <v>0</v>
      </c>
      <c r="L168" s="5">
        <v>100</v>
      </c>
    </row>
    <row r="169" spans="2:12" ht="15.75">
      <c r="B169" s="100" t="s">
        <v>49</v>
      </c>
      <c r="C169" s="60">
        <v>650</v>
      </c>
      <c r="D169" s="6" t="s">
        <v>18</v>
      </c>
      <c r="E169" s="6" t="s">
        <v>18</v>
      </c>
      <c r="F169" s="6" t="s">
        <v>141</v>
      </c>
      <c r="G169" s="6" t="s">
        <v>50</v>
      </c>
      <c r="H169" s="90">
        <v>11100</v>
      </c>
      <c r="I169" s="89">
        <v>0</v>
      </c>
      <c r="J169" s="90">
        <v>11100</v>
      </c>
      <c r="K169" s="89">
        <v>0</v>
      </c>
      <c r="L169" s="5">
        <v>100</v>
      </c>
    </row>
    <row r="170" spans="2:12" ht="18" customHeight="1">
      <c r="B170" s="100" t="s">
        <v>159</v>
      </c>
      <c r="C170" s="60">
        <v>650</v>
      </c>
      <c r="D170" s="6" t="s">
        <v>18</v>
      </c>
      <c r="E170" s="6" t="s">
        <v>18</v>
      </c>
      <c r="F170" s="6" t="s">
        <v>160</v>
      </c>
      <c r="G170" s="6"/>
      <c r="H170" s="90">
        <f>H171</f>
        <v>69933.47</v>
      </c>
      <c r="I170" s="89">
        <v>0</v>
      </c>
      <c r="J170" s="90">
        <f>J171</f>
        <v>69933.47</v>
      </c>
      <c r="K170" s="89">
        <v>0</v>
      </c>
      <c r="L170" s="5">
        <v>100</v>
      </c>
    </row>
    <row r="171" spans="2:12" ht="34.5" customHeight="1">
      <c r="B171" s="101" t="s">
        <v>58</v>
      </c>
      <c r="C171" s="60">
        <v>650</v>
      </c>
      <c r="D171" s="6" t="s">
        <v>18</v>
      </c>
      <c r="E171" s="6" t="s">
        <v>18</v>
      </c>
      <c r="F171" s="6" t="s">
        <v>160</v>
      </c>
      <c r="G171" s="30" t="s">
        <v>55</v>
      </c>
      <c r="H171" s="90">
        <f>H172</f>
        <v>69933.47</v>
      </c>
      <c r="I171" s="89">
        <v>0</v>
      </c>
      <c r="J171" s="90">
        <f>J172</f>
        <v>69933.47</v>
      </c>
      <c r="K171" s="89">
        <v>0</v>
      </c>
      <c r="L171" s="5">
        <v>100</v>
      </c>
    </row>
    <row r="172" spans="2:12" ht="15.75">
      <c r="B172" s="100" t="s">
        <v>70</v>
      </c>
      <c r="C172" s="60">
        <v>650</v>
      </c>
      <c r="D172" s="6" t="s">
        <v>18</v>
      </c>
      <c r="E172" s="6" t="s">
        <v>18</v>
      </c>
      <c r="F172" s="6" t="s">
        <v>160</v>
      </c>
      <c r="G172" s="30" t="s">
        <v>69</v>
      </c>
      <c r="H172" s="90">
        <f>H173+H174</f>
        <v>69933.47</v>
      </c>
      <c r="I172" s="89">
        <v>0</v>
      </c>
      <c r="J172" s="90">
        <f>J173+J174</f>
        <v>69933.47</v>
      </c>
      <c r="K172" s="89">
        <v>0</v>
      </c>
      <c r="L172" s="5">
        <v>100</v>
      </c>
    </row>
    <row r="173" spans="2:12" ht="15.75">
      <c r="B173" s="70" t="s">
        <v>117</v>
      </c>
      <c r="C173" s="60">
        <v>650</v>
      </c>
      <c r="D173" s="6" t="s">
        <v>18</v>
      </c>
      <c r="E173" s="6" t="s">
        <v>18</v>
      </c>
      <c r="F173" s="6" t="s">
        <v>160</v>
      </c>
      <c r="G173" s="6" t="s">
        <v>43</v>
      </c>
      <c r="H173" s="90">
        <v>53712.34</v>
      </c>
      <c r="I173" s="89">
        <v>0</v>
      </c>
      <c r="J173" s="90">
        <v>53712.34</v>
      </c>
      <c r="K173" s="89">
        <v>0</v>
      </c>
      <c r="L173" s="5">
        <v>100</v>
      </c>
    </row>
    <row r="174" spans="2:12" ht="31.5">
      <c r="B174" s="29" t="s">
        <v>116</v>
      </c>
      <c r="C174" s="60">
        <v>650</v>
      </c>
      <c r="D174" s="6" t="s">
        <v>18</v>
      </c>
      <c r="E174" s="6" t="s">
        <v>18</v>
      </c>
      <c r="F174" s="6" t="s">
        <v>160</v>
      </c>
      <c r="G174" s="30" t="s">
        <v>118</v>
      </c>
      <c r="H174" s="90">
        <v>16221.13</v>
      </c>
      <c r="I174" s="89">
        <v>0</v>
      </c>
      <c r="J174" s="90">
        <v>16221.13</v>
      </c>
      <c r="K174" s="89">
        <v>0</v>
      </c>
      <c r="L174" s="5">
        <v>100</v>
      </c>
    </row>
    <row r="175" spans="2:12" ht="15.75" hidden="1">
      <c r="B175" s="31" t="s">
        <v>120</v>
      </c>
      <c r="C175" s="54">
        <v>650</v>
      </c>
      <c r="D175" s="30" t="s">
        <v>18</v>
      </c>
      <c r="E175" s="30" t="s">
        <v>18</v>
      </c>
      <c r="F175" s="6" t="s">
        <v>105</v>
      </c>
      <c r="G175" s="30" t="s">
        <v>62</v>
      </c>
      <c r="H175" s="88">
        <f>H176</f>
        <v>0</v>
      </c>
      <c r="I175" s="89">
        <v>0</v>
      </c>
      <c r="J175" s="115">
        <v>0</v>
      </c>
      <c r="K175" s="89">
        <v>0</v>
      </c>
      <c r="L175" s="5" t="e">
        <f>J175/H175</f>
        <v>#DIV/0!</v>
      </c>
    </row>
    <row r="176" spans="2:12" ht="29.25" customHeight="1" hidden="1">
      <c r="B176" s="29" t="s">
        <v>64</v>
      </c>
      <c r="C176" s="54">
        <v>650</v>
      </c>
      <c r="D176" s="30" t="s">
        <v>18</v>
      </c>
      <c r="E176" s="30" t="s">
        <v>18</v>
      </c>
      <c r="F176" s="6" t="s">
        <v>105</v>
      </c>
      <c r="G176" s="30" t="s">
        <v>63</v>
      </c>
      <c r="H176" s="88">
        <f>SUM(H177:H177)</f>
        <v>0</v>
      </c>
      <c r="I176" s="89">
        <v>0</v>
      </c>
      <c r="J176" s="115">
        <v>0</v>
      </c>
      <c r="K176" s="89">
        <v>0</v>
      </c>
      <c r="L176" s="5" t="e">
        <f>J176/H176</f>
        <v>#DIV/0!</v>
      </c>
    </row>
    <row r="177" spans="2:12" ht="28.5" customHeight="1" hidden="1">
      <c r="B177" s="7" t="s">
        <v>65</v>
      </c>
      <c r="C177" s="52">
        <v>650</v>
      </c>
      <c r="D177" s="6" t="s">
        <v>18</v>
      </c>
      <c r="E177" s="6" t="s">
        <v>18</v>
      </c>
      <c r="F177" s="6" t="s">
        <v>105</v>
      </c>
      <c r="G177" s="6" t="s">
        <v>37</v>
      </c>
      <c r="H177" s="90">
        <v>0</v>
      </c>
      <c r="I177" s="89">
        <v>0</v>
      </c>
      <c r="J177" s="115">
        <v>0</v>
      </c>
      <c r="K177" s="89">
        <v>0</v>
      </c>
      <c r="L177" s="5" t="e">
        <f>J177/H177</f>
        <v>#DIV/0!</v>
      </c>
    </row>
    <row r="178" spans="2:12" ht="15.75">
      <c r="B178" s="17" t="s">
        <v>48</v>
      </c>
      <c r="C178" s="65">
        <v>650</v>
      </c>
      <c r="D178" s="13" t="s">
        <v>24</v>
      </c>
      <c r="E178" s="13"/>
      <c r="F178" s="13"/>
      <c r="G178" s="13"/>
      <c r="H178" s="85">
        <f>H179</f>
        <v>5505329.140000001</v>
      </c>
      <c r="I178" s="85">
        <v>0</v>
      </c>
      <c r="J178" s="119">
        <v>5480987.82</v>
      </c>
      <c r="K178" s="85">
        <v>0</v>
      </c>
      <c r="L178" s="5">
        <v>100</v>
      </c>
    </row>
    <row r="179" spans="2:12" s="9" customFormat="1" ht="15.75">
      <c r="B179" s="37" t="s">
        <v>12</v>
      </c>
      <c r="C179" s="55">
        <v>650</v>
      </c>
      <c r="D179" s="28" t="s">
        <v>24</v>
      </c>
      <c r="E179" s="28" t="s">
        <v>15</v>
      </c>
      <c r="F179" s="28"/>
      <c r="G179" s="28"/>
      <c r="H179" s="86">
        <f>H181</f>
        <v>5505329.140000001</v>
      </c>
      <c r="I179" s="87">
        <v>0</v>
      </c>
      <c r="J179" s="115">
        <v>5480987.82</v>
      </c>
      <c r="K179" s="87">
        <v>0</v>
      </c>
      <c r="L179" s="5">
        <v>100</v>
      </c>
    </row>
    <row r="180" spans="2:12" s="24" customFormat="1" ht="15.75">
      <c r="B180" s="7" t="s">
        <v>78</v>
      </c>
      <c r="C180" s="52">
        <v>650</v>
      </c>
      <c r="D180" s="30" t="s">
        <v>24</v>
      </c>
      <c r="E180" s="30" t="s">
        <v>15</v>
      </c>
      <c r="F180" s="30" t="s">
        <v>97</v>
      </c>
      <c r="G180" s="30"/>
      <c r="H180" s="88">
        <f>H181</f>
        <v>5505329.140000001</v>
      </c>
      <c r="I180" s="89">
        <v>0</v>
      </c>
      <c r="J180" s="115">
        <v>5480987.82</v>
      </c>
      <c r="K180" s="89">
        <v>0</v>
      </c>
      <c r="L180" s="5">
        <v>100</v>
      </c>
    </row>
    <row r="181" spans="2:12" ht="15.75">
      <c r="B181" s="36" t="s">
        <v>71</v>
      </c>
      <c r="C181" s="53">
        <v>650</v>
      </c>
      <c r="D181" s="30" t="s">
        <v>24</v>
      </c>
      <c r="E181" s="30" t="s">
        <v>15</v>
      </c>
      <c r="F181" s="30" t="s">
        <v>97</v>
      </c>
      <c r="G181" s="30"/>
      <c r="H181" s="88">
        <f>H182+H188+H192+H197+H201</f>
        <v>5505329.140000001</v>
      </c>
      <c r="I181" s="89">
        <v>0</v>
      </c>
      <c r="J181" s="115">
        <v>5480987.82</v>
      </c>
      <c r="K181" s="89">
        <v>0</v>
      </c>
      <c r="L181" s="5">
        <v>100</v>
      </c>
    </row>
    <row r="182" spans="2:12" ht="47.25">
      <c r="B182" s="36" t="s">
        <v>58</v>
      </c>
      <c r="C182" s="53">
        <v>650</v>
      </c>
      <c r="D182" s="30" t="s">
        <v>24</v>
      </c>
      <c r="E182" s="30" t="s">
        <v>15</v>
      </c>
      <c r="F182" s="30" t="s">
        <v>97</v>
      </c>
      <c r="G182" s="30" t="s">
        <v>55</v>
      </c>
      <c r="H182" s="88">
        <f>H183</f>
        <v>3076411</v>
      </c>
      <c r="I182" s="89">
        <v>0</v>
      </c>
      <c r="J182" s="115">
        <v>3065128.59</v>
      </c>
      <c r="K182" s="89">
        <v>0</v>
      </c>
      <c r="L182" s="5">
        <v>100</v>
      </c>
    </row>
    <row r="183" spans="2:12" ht="15.75">
      <c r="B183" s="36" t="s">
        <v>70</v>
      </c>
      <c r="C183" s="53">
        <v>650</v>
      </c>
      <c r="D183" s="30" t="s">
        <v>24</v>
      </c>
      <c r="E183" s="30" t="s">
        <v>15</v>
      </c>
      <c r="F183" s="30" t="s">
        <v>97</v>
      </c>
      <c r="G183" s="30" t="s">
        <v>69</v>
      </c>
      <c r="H183" s="88">
        <f>H184+H185+H186</f>
        <v>3076411</v>
      </c>
      <c r="I183" s="89">
        <v>0</v>
      </c>
      <c r="J183" s="115">
        <v>3065128.59</v>
      </c>
      <c r="K183" s="89">
        <v>0</v>
      </c>
      <c r="L183" s="5">
        <v>100</v>
      </c>
    </row>
    <row r="184" spans="2:12" ht="20.25" customHeight="1">
      <c r="B184" s="70" t="s">
        <v>117</v>
      </c>
      <c r="C184" s="56">
        <v>650</v>
      </c>
      <c r="D184" s="6" t="s">
        <v>24</v>
      </c>
      <c r="E184" s="6" t="s">
        <v>15</v>
      </c>
      <c r="F184" s="6" t="s">
        <v>105</v>
      </c>
      <c r="G184" s="6" t="s">
        <v>43</v>
      </c>
      <c r="H184" s="90">
        <v>2346870</v>
      </c>
      <c r="I184" s="89">
        <v>0</v>
      </c>
      <c r="J184" s="115">
        <v>2346572.44</v>
      </c>
      <c r="K184" s="89">
        <v>0</v>
      </c>
      <c r="L184" s="5">
        <v>100</v>
      </c>
    </row>
    <row r="185" spans="2:12" ht="20.25" customHeight="1" hidden="1">
      <c r="B185" s="70" t="s">
        <v>151</v>
      </c>
      <c r="C185" s="56">
        <v>650</v>
      </c>
      <c r="D185" s="6" t="s">
        <v>24</v>
      </c>
      <c r="E185" s="6" t="s">
        <v>15</v>
      </c>
      <c r="F185" s="6" t="s">
        <v>105</v>
      </c>
      <c r="G185" s="6" t="s">
        <v>44</v>
      </c>
      <c r="H185" s="90">
        <v>0</v>
      </c>
      <c r="I185" s="89">
        <v>0</v>
      </c>
      <c r="J185" s="115">
        <v>0</v>
      </c>
      <c r="K185" s="89">
        <v>0</v>
      </c>
      <c r="L185" s="5" t="e">
        <f>J185/H185</f>
        <v>#DIV/0!</v>
      </c>
    </row>
    <row r="186" spans="2:12" ht="32.25" customHeight="1">
      <c r="B186" s="29" t="s">
        <v>116</v>
      </c>
      <c r="C186" s="56">
        <v>650</v>
      </c>
      <c r="D186" s="6" t="s">
        <v>24</v>
      </c>
      <c r="E186" s="6" t="s">
        <v>15</v>
      </c>
      <c r="F186" s="6" t="s">
        <v>105</v>
      </c>
      <c r="G186" s="30" t="s">
        <v>118</v>
      </c>
      <c r="H186" s="90">
        <v>729541</v>
      </c>
      <c r="I186" s="89">
        <v>0</v>
      </c>
      <c r="J186" s="115">
        <v>718556.15</v>
      </c>
      <c r="K186" s="89">
        <v>0</v>
      </c>
      <c r="L186" s="5">
        <v>98</v>
      </c>
    </row>
    <row r="187" spans="2:12" ht="15.75" hidden="1">
      <c r="B187" s="44" t="s">
        <v>72</v>
      </c>
      <c r="C187" s="72">
        <v>650</v>
      </c>
      <c r="D187" s="6" t="s">
        <v>24</v>
      </c>
      <c r="E187" s="6" t="s">
        <v>15</v>
      </c>
      <c r="F187" s="6" t="s">
        <v>105</v>
      </c>
      <c r="G187" s="6" t="s">
        <v>44</v>
      </c>
      <c r="H187" s="90">
        <v>0</v>
      </c>
      <c r="I187" s="89">
        <v>0</v>
      </c>
      <c r="J187" s="115">
        <v>0</v>
      </c>
      <c r="K187" s="89">
        <v>0</v>
      </c>
      <c r="L187" s="5" t="e">
        <f>J187/H187</f>
        <v>#DIV/0!</v>
      </c>
    </row>
    <row r="188" spans="2:12" ht="15.75">
      <c r="B188" s="31" t="s">
        <v>120</v>
      </c>
      <c r="C188" s="54">
        <v>650</v>
      </c>
      <c r="D188" s="30" t="s">
        <v>24</v>
      </c>
      <c r="E188" s="30" t="s">
        <v>15</v>
      </c>
      <c r="F188" s="6" t="s">
        <v>105</v>
      </c>
      <c r="G188" s="30" t="s">
        <v>62</v>
      </c>
      <c r="H188" s="88">
        <f>H189</f>
        <v>1730164.4</v>
      </c>
      <c r="I188" s="89">
        <v>0</v>
      </c>
      <c r="J188" s="115">
        <v>1717105.49</v>
      </c>
      <c r="K188" s="89">
        <v>0</v>
      </c>
      <c r="L188" s="5">
        <v>99</v>
      </c>
    </row>
    <row r="189" spans="2:12" ht="31.5" customHeight="1">
      <c r="B189" s="29" t="s">
        <v>64</v>
      </c>
      <c r="C189" s="54">
        <v>650</v>
      </c>
      <c r="D189" s="30" t="s">
        <v>24</v>
      </c>
      <c r="E189" s="30" t="s">
        <v>15</v>
      </c>
      <c r="F189" s="6" t="s">
        <v>105</v>
      </c>
      <c r="G189" s="30" t="s">
        <v>63</v>
      </c>
      <c r="H189" s="88">
        <f>SUM(H190:H191)</f>
        <v>1730164.4</v>
      </c>
      <c r="I189" s="89">
        <v>0</v>
      </c>
      <c r="J189" s="115">
        <v>1717105.49</v>
      </c>
      <c r="K189" s="89">
        <v>0</v>
      </c>
      <c r="L189" s="5">
        <v>99</v>
      </c>
    </row>
    <row r="190" spans="2:12" ht="15.75">
      <c r="B190" s="7" t="s">
        <v>42</v>
      </c>
      <c r="C190" s="52">
        <v>650</v>
      </c>
      <c r="D190" s="6" t="s">
        <v>24</v>
      </c>
      <c r="E190" s="6" t="s">
        <v>15</v>
      </c>
      <c r="F190" s="6" t="s">
        <v>105</v>
      </c>
      <c r="G190" s="6" t="s">
        <v>41</v>
      </c>
      <c r="H190" s="90">
        <v>8800</v>
      </c>
      <c r="I190" s="89">
        <v>0</v>
      </c>
      <c r="J190" s="115">
        <v>8435.2</v>
      </c>
      <c r="K190" s="89">
        <v>0</v>
      </c>
      <c r="L190" s="5">
        <v>96</v>
      </c>
    </row>
    <row r="191" spans="2:12" ht="21" customHeight="1">
      <c r="B191" s="7" t="s">
        <v>136</v>
      </c>
      <c r="C191" s="52">
        <v>650</v>
      </c>
      <c r="D191" s="6" t="s">
        <v>24</v>
      </c>
      <c r="E191" s="6" t="s">
        <v>15</v>
      </c>
      <c r="F191" s="6" t="s">
        <v>105</v>
      </c>
      <c r="G191" s="6" t="s">
        <v>37</v>
      </c>
      <c r="H191" s="90">
        <v>1721364.4</v>
      </c>
      <c r="I191" s="89">
        <v>0</v>
      </c>
      <c r="J191" s="115">
        <v>1708670.29</v>
      </c>
      <c r="K191" s="89">
        <v>0</v>
      </c>
      <c r="L191" s="5">
        <v>99</v>
      </c>
    </row>
    <row r="192" spans="2:12" ht="16.5" customHeight="1">
      <c r="B192" s="41" t="s">
        <v>60</v>
      </c>
      <c r="C192" s="54">
        <v>650</v>
      </c>
      <c r="D192" s="30" t="s">
        <v>24</v>
      </c>
      <c r="E192" s="30" t="s">
        <v>15</v>
      </c>
      <c r="F192" s="6" t="s">
        <v>105</v>
      </c>
      <c r="G192" s="30" t="s">
        <v>59</v>
      </c>
      <c r="H192" s="88">
        <f>H193</f>
        <v>51</v>
      </c>
      <c r="I192" s="89">
        <v>0</v>
      </c>
      <c r="J192" s="88">
        <f>J193</f>
        <v>51</v>
      </c>
      <c r="K192" s="89">
        <v>0</v>
      </c>
      <c r="L192" s="5">
        <v>100</v>
      </c>
    </row>
    <row r="193" spans="2:12" ht="18.75" customHeight="1">
      <c r="B193" s="43" t="s">
        <v>68</v>
      </c>
      <c r="C193" s="73">
        <v>650</v>
      </c>
      <c r="D193" s="30" t="s">
        <v>24</v>
      </c>
      <c r="E193" s="30" t="s">
        <v>15</v>
      </c>
      <c r="F193" s="6" t="s">
        <v>105</v>
      </c>
      <c r="G193" s="30" t="s">
        <v>67</v>
      </c>
      <c r="H193" s="88">
        <f>H194+H196</f>
        <v>51</v>
      </c>
      <c r="I193" s="89">
        <v>0</v>
      </c>
      <c r="J193" s="88">
        <f>J194+J196</f>
        <v>51</v>
      </c>
      <c r="K193" s="89">
        <v>0</v>
      </c>
      <c r="L193" s="5">
        <v>100</v>
      </c>
    </row>
    <row r="194" spans="2:12" ht="18" customHeight="1">
      <c r="B194" s="43" t="s">
        <v>121</v>
      </c>
      <c r="C194" s="72">
        <v>650</v>
      </c>
      <c r="D194" s="6" t="s">
        <v>24</v>
      </c>
      <c r="E194" s="6" t="s">
        <v>15</v>
      </c>
      <c r="F194" s="6" t="s">
        <v>105</v>
      </c>
      <c r="G194" s="6" t="s">
        <v>115</v>
      </c>
      <c r="H194" s="90">
        <v>51</v>
      </c>
      <c r="I194" s="89">
        <v>0</v>
      </c>
      <c r="J194" s="90">
        <v>51</v>
      </c>
      <c r="K194" s="89">
        <v>0</v>
      </c>
      <c r="L194" s="5">
        <v>100</v>
      </c>
    </row>
    <row r="195" spans="2:12" ht="18" customHeight="1" hidden="1">
      <c r="B195" s="75" t="s">
        <v>121</v>
      </c>
      <c r="C195" s="56">
        <v>650</v>
      </c>
      <c r="D195" s="6" t="s">
        <v>24</v>
      </c>
      <c r="E195" s="6" t="s">
        <v>15</v>
      </c>
      <c r="F195" s="6" t="s">
        <v>105</v>
      </c>
      <c r="G195" s="6" t="s">
        <v>115</v>
      </c>
      <c r="H195" s="90">
        <v>0</v>
      </c>
      <c r="I195" s="89">
        <v>0</v>
      </c>
      <c r="J195" s="115">
        <v>0</v>
      </c>
      <c r="K195" s="89">
        <v>0</v>
      </c>
      <c r="L195" s="5">
        <v>100</v>
      </c>
    </row>
    <row r="196" spans="2:12" ht="18" customHeight="1" hidden="1">
      <c r="B196" s="75" t="s">
        <v>124</v>
      </c>
      <c r="C196" s="56">
        <v>650</v>
      </c>
      <c r="D196" s="6" t="s">
        <v>24</v>
      </c>
      <c r="E196" s="6" t="s">
        <v>15</v>
      </c>
      <c r="F196" s="6" t="s">
        <v>105</v>
      </c>
      <c r="G196" s="6" t="s">
        <v>123</v>
      </c>
      <c r="H196" s="90">
        <v>0</v>
      </c>
      <c r="I196" s="89">
        <v>0</v>
      </c>
      <c r="J196" s="115">
        <v>0</v>
      </c>
      <c r="K196" s="89">
        <v>0</v>
      </c>
      <c r="L196" s="5">
        <v>100</v>
      </c>
    </row>
    <row r="197" spans="2:12" ht="45.75" customHeight="1">
      <c r="B197" s="29" t="s">
        <v>58</v>
      </c>
      <c r="C197" s="56">
        <v>650</v>
      </c>
      <c r="D197" s="6" t="s">
        <v>24</v>
      </c>
      <c r="E197" s="6" t="s">
        <v>15</v>
      </c>
      <c r="F197" s="29" t="s">
        <v>149</v>
      </c>
      <c r="G197" s="30" t="s">
        <v>55</v>
      </c>
      <c r="H197" s="90">
        <f>H198</f>
        <v>585502.74</v>
      </c>
      <c r="I197" s="89">
        <v>0</v>
      </c>
      <c r="J197" s="90">
        <f>J198</f>
        <v>585502.74</v>
      </c>
      <c r="K197" s="89">
        <v>0</v>
      </c>
      <c r="L197" s="5">
        <v>100</v>
      </c>
    </row>
    <row r="198" spans="2:12" ht="18" customHeight="1">
      <c r="B198" s="29" t="s">
        <v>70</v>
      </c>
      <c r="C198" s="56">
        <v>650</v>
      </c>
      <c r="D198" s="6" t="s">
        <v>24</v>
      </c>
      <c r="E198" s="6" t="s">
        <v>15</v>
      </c>
      <c r="F198" s="29" t="s">
        <v>149</v>
      </c>
      <c r="G198" s="30" t="s">
        <v>69</v>
      </c>
      <c r="H198" s="90">
        <f>H199+H200</f>
        <v>585502.74</v>
      </c>
      <c r="I198" s="89">
        <v>0</v>
      </c>
      <c r="J198" s="90">
        <f>J199+J200</f>
        <v>585502.74</v>
      </c>
      <c r="K198" s="89">
        <v>0</v>
      </c>
      <c r="L198" s="5">
        <v>100</v>
      </c>
    </row>
    <row r="199" spans="2:12" ht="18" customHeight="1">
      <c r="B199" s="31" t="s">
        <v>119</v>
      </c>
      <c r="C199" s="56">
        <v>650</v>
      </c>
      <c r="D199" s="6" t="s">
        <v>24</v>
      </c>
      <c r="E199" s="6" t="s">
        <v>15</v>
      </c>
      <c r="F199" s="29" t="s">
        <v>149</v>
      </c>
      <c r="G199" s="6" t="s">
        <v>43</v>
      </c>
      <c r="H199" s="96">
        <v>449668</v>
      </c>
      <c r="I199" s="89">
        <v>0</v>
      </c>
      <c r="J199" s="96">
        <v>449668</v>
      </c>
      <c r="K199" s="89">
        <v>0</v>
      </c>
      <c r="L199" s="5">
        <v>100</v>
      </c>
    </row>
    <row r="200" spans="2:12" ht="33.75" customHeight="1">
      <c r="B200" s="29" t="s">
        <v>116</v>
      </c>
      <c r="C200" s="56">
        <v>650</v>
      </c>
      <c r="D200" s="6" t="s">
        <v>24</v>
      </c>
      <c r="E200" s="6" t="s">
        <v>15</v>
      </c>
      <c r="F200" s="29" t="s">
        <v>149</v>
      </c>
      <c r="G200" s="30" t="s">
        <v>118</v>
      </c>
      <c r="H200" s="90">
        <v>135834.74</v>
      </c>
      <c r="I200" s="89">
        <v>0</v>
      </c>
      <c r="J200" s="90">
        <v>135834.74</v>
      </c>
      <c r="K200" s="89">
        <v>0</v>
      </c>
      <c r="L200" s="5">
        <v>100</v>
      </c>
    </row>
    <row r="201" spans="2:12" ht="43.5" customHeight="1">
      <c r="B201" s="29" t="s">
        <v>58</v>
      </c>
      <c r="C201" s="56">
        <v>650</v>
      </c>
      <c r="D201" s="6" t="s">
        <v>24</v>
      </c>
      <c r="E201" s="6" t="s">
        <v>15</v>
      </c>
      <c r="F201" s="29" t="s">
        <v>141</v>
      </c>
      <c r="G201" s="30" t="s">
        <v>55</v>
      </c>
      <c r="H201" s="90">
        <f>H202</f>
        <v>113200</v>
      </c>
      <c r="I201" s="89">
        <v>0</v>
      </c>
      <c r="J201" s="90">
        <f>J202</f>
        <v>113200</v>
      </c>
      <c r="K201" s="89">
        <v>0</v>
      </c>
      <c r="L201" s="5">
        <v>100</v>
      </c>
    </row>
    <row r="202" spans="2:12" ht="18" customHeight="1">
      <c r="B202" s="29" t="s">
        <v>70</v>
      </c>
      <c r="C202" s="56">
        <v>650</v>
      </c>
      <c r="D202" s="6" t="s">
        <v>24</v>
      </c>
      <c r="E202" s="6" t="s">
        <v>15</v>
      </c>
      <c r="F202" s="29" t="s">
        <v>141</v>
      </c>
      <c r="G202" s="30" t="s">
        <v>69</v>
      </c>
      <c r="H202" s="90">
        <f>H203+H204</f>
        <v>113200</v>
      </c>
      <c r="I202" s="89">
        <v>0</v>
      </c>
      <c r="J202" s="90">
        <f>J203+J204</f>
        <v>113200</v>
      </c>
      <c r="K202" s="89">
        <v>0</v>
      </c>
      <c r="L202" s="5">
        <v>100</v>
      </c>
    </row>
    <row r="203" spans="2:12" ht="18.75" customHeight="1">
      <c r="B203" s="31" t="s">
        <v>119</v>
      </c>
      <c r="C203" s="56">
        <v>650</v>
      </c>
      <c r="D203" s="6" t="s">
        <v>24</v>
      </c>
      <c r="E203" s="6" t="s">
        <v>15</v>
      </c>
      <c r="F203" s="29" t="s">
        <v>141</v>
      </c>
      <c r="G203" s="6" t="s">
        <v>43</v>
      </c>
      <c r="H203" s="90">
        <v>87000</v>
      </c>
      <c r="I203" s="89">
        <v>0</v>
      </c>
      <c r="J203" s="90">
        <v>87000</v>
      </c>
      <c r="K203" s="89">
        <v>0</v>
      </c>
      <c r="L203" s="5">
        <v>100</v>
      </c>
    </row>
    <row r="204" spans="2:12" ht="36.75" customHeight="1">
      <c r="B204" s="29" t="s">
        <v>116</v>
      </c>
      <c r="C204" s="56">
        <v>650</v>
      </c>
      <c r="D204" s="6" t="s">
        <v>24</v>
      </c>
      <c r="E204" s="6" t="s">
        <v>15</v>
      </c>
      <c r="F204" s="29" t="s">
        <v>141</v>
      </c>
      <c r="G204" s="30" t="s">
        <v>118</v>
      </c>
      <c r="H204" s="90">
        <v>26200</v>
      </c>
      <c r="I204" s="89">
        <v>0</v>
      </c>
      <c r="J204" s="90">
        <v>26200</v>
      </c>
      <c r="K204" s="89">
        <v>0</v>
      </c>
      <c r="L204" s="5">
        <v>100</v>
      </c>
    </row>
    <row r="205" spans="2:12" ht="24" customHeight="1">
      <c r="B205" s="17" t="s">
        <v>51</v>
      </c>
      <c r="C205" s="65">
        <v>650</v>
      </c>
      <c r="D205" s="13" t="s">
        <v>29</v>
      </c>
      <c r="E205" s="13"/>
      <c r="F205" s="13"/>
      <c r="G205" s="13"/>
      <c r="H205" s="13" t="str">
        <f>H208</f>
        <v>72000</v>
      </c>
      <c r="I205" s="13">
        <v>0</v>
      </c>
      <c r="J205" s="106" t="s">
        <v>155</v>
      </c>
      <c r="K205" s="13">
        <v>0</v>
      </c>
      <c r="L205" s="5">
        <v>100</v>
      </c>
    </row>
    <row r="206" spans="2:12" ht="15.75">
      <c r="B206" s="38" t="s">
        <v>77</v>
      </c>
      <c r="C206" s="63">
        <v>650</v>
      </c>
      <c r="D206" s="26" t="s">
        <v>29</v>
      </c>
      <c r="E206" s="26" t="s">
        <v>15</v>
      </c>
      <c r="F206" s="26"/>
      <c r="G206" s="26"/>
      <c r="H206" s="26" t="str">
        <f>H207</f>
        <v>72000</v>
      </c>
      <c r="I206" s="83">
        <v>0</v>
      </c>
      <c r="J206" s="6" t="s">
        <v>155</v>
      </c>
      <c r="K206" s="83">
        <v>0</v>
      </c>
      <c r="L206" s="5">
        <v>100</v>
      </c>
    </row>
    <row r="207" spans="2:12" ht="15.75">
      <c r="B207" s="7" t="s">
        <v>78</v>
      </c>
      <c r="C207" s="52">
        <v>650</v>
      </c>
      <c r="D207" s="6" t="s">
        <v>29</v>
      </c>
      <c r="E207" s="6" t="s">
        <v>15</v>
      </c>
      <c r="F207" s="30" t="s">
        <v>97</v>
      </c>
      <c r="G207" s="6"/>
      <c r="H207" s="6" t="str">
        <f>H208</f>
        <v>72000</v>
      </c>
      <c r="I207" s="83">
        <v>0</v>
      </c>
      <c r="J207" s="6" t="s">
        <v>155</v>
      </c>
      <c r="K207" s="83">
        <v>0</v>
      </c>
      <c r="L207" s="5">
        <v>100</v>
      </c>
    </row>
    <row r="208" spans="2:12" ht="31.5">
      <c r="B208" s="7" t="s">
        <v>92</v>
      </c>
      <c r="C208" s="52">
        <v>650</v>
      </c>
      <c r="D208" s="6" t="s">
        <v>29</v>
      </c>
      <c r="E208" s="6" t="s">
        <v>15</v>
      </c>
      <c r="F208" s="6" t="s">
        <v>106</v>
      </c>
      <c r="G208" s="6"/>
      <c r="H208" s="6" t="str">
        <f>H209</f>
        <v>72000</v>
      </c>
      <c r="I208" s="83">
        <v>0</v>
      </c>
      <c r="J208" s="6" t="s">
        <v>155</v>
      </c>
      <c r="K208" s="83">
        <v>0</v>
      </c>
      <c r="L208" s="5">
        <v>100</v>
      </c>
    </row>
    <row r="209" spans="2:12" ht="15.75">
      <c r="B209" s="7" t="s">
        <v>89</v>
      </c>
      <c r="C209" s="52">
        <v>650</v>
      </c>
      <c r="D209" s="6" t="s">
        <v>29</v>
      </c>
      <c r="E209" s="6" t="s">
        <v>15</v>
      </c>
      <c r="F209" s="6" t="s">
        <v>106</v>
      </c>
      <c r="G209" s="6" t="s">
        <v>87</v>
      </c>
      <c r="H209" s="6" t="str">
        <f>H210</f>
        <v>72000</v>
      </c>
      <c r="I209" s="83">
        <v>0</v>
      </c>
      <c r="J209" s="6" t="s">
        <v>155</v>
      </c>
      <c r="K209" s="83">
        <v>0</v>
      </c>
      <c r="L209" s="5">
        <v>100</v>
      </c>
    </row>
    <row r="210" spans="2:12" ht="15.75">
      <c r="B210" s="7" t="s">
        <v>88</v>
      </c>
      <c r="C210" s="52">
        <v>650</v>
      </c>
      <c r="D210" s="6" t="s">
        <v>29</v>
      </c>
      <c r="E210" s="6" t="s">
        <v>15</v>
      </c>
      <c r="F210" s="6" t="s">
        <v>106</v>
      </c>
      <c r="G210" s="6" t="s">
        <v>86</v>
      </c>
      <c r="H210" s="6" t="str">
        <f>H211</f>
        <v>72000</v>
      </c>
      <c r="I210" s="83">
        <v>0</v>
      </c>
      <c r="J210" s="6" t="s">
        <v>155</v>
      </c>
      <c r="K210" s="83">
        <v>0</v>
      </c>
      <c r="L210" s="5">
        <v>100</v>
      </c>
    </row>
    <row r="211" spans="2:12" ht="31.5" customHeight="1">
      <c r="B211" s="7" t="s">
        <v>52</v>
      </c>
      <c r="C211" s="52">
        <v>650</v>
      </c>
      <c r="D211" s="6" t="s">
        <v>29</v>
      </c>
      <c r="E211" s="6" t="s">
        <v>15</v>
      </c>
      <c r="F211" s="6" t="s">
        <v>106</v>
      </c>
      <c r="G211" s="6" t="s">
        <v>53</v>
      </c>
      <c r="H211" s="6" t="s">
        <v>155</v>
      </c>
      <c r="I211" s="83">
        <v>0</v>
      </c>
      <c r="J211" s="6" t="s">
        <v>155</v>
      </c>
      <c r="K211" s="83">
        <v>0</v>
      </c>
      <c r="L211" s="5">
        <v>100</v>
      </c>
    </row>
    <row r="212" spans="2:12" ht="15.75">
      <c r="B212" s="18" t="s">
        <v>13</v>
      </c>
      <c r="C212" s="50">
        <v>650</v>
      </c>
      <c r="D212" s="13" t="s">
        <v>26</v>
      </c>
      <c r="E212" s="13"/>
      <c r="F212" s="13"/>
      <c r="G212" s="13"/>
      <c r="H212" s="13" t="str">
        <f aca="true" t="shared" si="3" ref="H212:J217">H213</f>
        <v>10000</v>
      </c>
      <c r="I212" s="13">
        <v>0</v>
      </c>
      <c r="J212" s="13" t="str">
        <f t="shared" si="3"/>
        <v>10000</v>
      </c>
      <c r="K212" s="13">
        <v>0</v>
      </c>
      <c r="L212" s="5">
        <v>100</v>
      </c>
    </row>
    <row r="213" spans="2:12" ht="15.75">
      <c r="B213" s="35" t="s">
        <v>31</v>
      </c>
      <c r="C213" s="51">
        <v>650</v>
      </c>
      <c r="D213" s="28" t="s">
        <v>26</v>
      </c>
      <c r="E213" s="28" t="s">
        <v>15</v>
      </c>
      <c r="F213" s="28"/>
      <c r="G213" s="28"/>
      <c r="H213" s="28" t="str">
        <f t="shared" si="3"/>
        <v>10000</v>
      </c>
      <c r="I213" s="83">
        <v>0</v>
      </c>
      <c r="J213" s="28" t="str">
        <f t="shared" si="3"/>
        <v>10000</v>
      </c>
      <c r="K213" s="83">
        <v>0</v>
      </c>
      <c r="L213" s="5">
        <v>100</v>
      </c>
    </row>
    <row r="214" spans="2:12" ht="15.75">
      <c r="B214" s="7" t="s">
        <v>78</v>
      </c>
      <c r="C214" s="52">
        <v>650</v>
      </c>
      <c r="D214" s="30" t="s">
        <v>26</v>
      </c>
      <c r="E214" s="30" t="s">
        <v>15</v>
      </c>
      <c r="F214" s="30" t="s">
        <v>97</v>
      </c>
      <c r="G214" s="30"/>
      <c r="H214" s="30" t="str">
        <f t="shared" si="3"/>
        <v>10000</v>
      </c>
      <c r="I214" s="83">
        <v>0</v>
      </c>
      <c r="J214" s="30" t="str">
        <f t="shared" si="3"/>
        <v>10000</v>
      </c>
      <c r="K214" s="83">
        <v>0</v>
      </c>
      <c r="L214" s="5">
        <v>100</v>
      </c>
    </row>
    <row r="215" spans="2:12" ht="15.75">
      <c r="B215" s="36" t="s">
        <v>14</v>
      </c>
      <c r="C215" s="53">
        <v>650</v>
      </c>
      <c r="D215" s="30" t="s">
        <v>26</v>
      </c>
      <c r="E215" s="30" t="s">
        <v>15</v>
      </c>
      <c r="F215" s="6" t="s">
        <v>107</v>
      </c>
      <c r="G215" s="30"/>
      <c r="H215" s="30" t="str">
        <f t="shared" si="3"/>
        <v>10000</v>
      </c>
      <c r="I215" s="83">
        <v>0</v>
      </c>
      <c r="J215" s="30" t="str">
        <f t="shared" si="3"/>
        <v>10000</v>
      </c>
      <c r="K215" s="83">
        <v>0</v>
      </c>
      <c r="L215" s="5">
        <v>100</v>
      </c>
    </row>
    <row r="216" spans="2:12" ht="15.75">
      <c r="B216" s="31" t="s">
        <v>120</v>
      </c>
      <c r="C216" s="54">
        <v>650</v>
      </c>
      <c r="D216" s="30" t="s">
        <v>26</v>
      </c>
      <c r="E216" s="30" t="s">
        <v>15</v>
      </c>
      <c r="F216" s="6" t="s">
        <v>107</v>
      </c>
      <c r="G216" s="30" t="s">
        <v>62</v>
      </c>
      <c r="H216" s="30" t="str">
        <f t="shared" si="3"/>
        <v>10000</v>
      </c>
      <c r="I216" s="83">
        <v>0</v>
      </c>
      <c r="J216" s="30" t="str">
        <f t="shared" si="3"/>
        <v>10000</v>
      </c>
      <c r="K216" s="83">
        <v>0</v>
      </c>
      <c r="L216" s="5">
        <v>100</v>
      </c>
    </row>
    <row r="217" spans="2:12" ht="31.5" customHeight="1">
      <c r="B217" s="29" t="s">
        <v>64</v>
      </c>
      <c r="C217" s="54">
        <v>650</v>
      </c>
      <c r="D217" s="30" t="s">
        <v>26</v>
      </c>
      <c r="E217" s="30" t="s">
        <v>15</v>
      </c>
      <c r="F217" s="6" t="s">
        <v>107</v>
      </c>
      <c r="G217" s="30" t="s">
        <v>63</v>
      </c>
      <c r="H217" s="30" t="str">
        <f t="shared" si="3"/>
        <v>10000</v>
      </c>
      <c r="I217" s="83">
        <v>0</v>
      </c>
      <c r="J217" s="30" t="str">
        <f t="shared" si="3"/>
        <v>10000</v>
      </c>
      <c r="K217" s="83">
        <v>0</v>
      </c>
      <c r="L217" s="5">
        <v>100</v>
      </c>
    </row>
    <row r="218" spans="2:12" ht="27.75" customHeight="1">
      <c r="B218" s="7" t="s">
        <v>65</v>
      </c>
      <c r="C218" s="52">
        <v>650</v>
      </c>
      <c r="D218" s="6" t="s">
        <v>26</v>
      </c>
      <c r="E218" s="6" t="s">
        <v>15</v>
      </c>
      <c r="F218" s="6" t="s">
        <v>107</v>
      </c>
      <c r="G218" s="6" t="s">
        <v>37</v>
      </c>
      <c r="H218" s="6" t="s">
        <v>169</v>
      </c>
      <c r="I218" s="83">
        <v>0</v>
      </c>
      <c r="J218" s="6" t="s">
        <v>169</v>
      </c>
      <c r="K218" s="83">
        <v>0</v>
      </c>
      <c r="L218" s="5">
        <v>100</v>
      </c>
    </row>
  </sheetData>
  <sheetProtection/>
  <mergeCells count="6">
    <mergeCell ref="B5:H5"/>
    <mergeCell ref="B6:H6"/>
    <mergeCell ref="G1:L1"/>
    <mergeCell ref="F2:L2"/>
    <mergeCell ref="F3:L3"/>
    <mergeCell ref="H4:L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2019-03-25T03:48:09Z</cp:lastPrinted>
  <dcterms:created xsi:type="dcterms:W3CDTF">2008-01-21T13:52:13Z</dcterms:created>
  <dcterms:modified xsi:type="dcterms:W3CDTF">2020-03-12T13:12:14Z</dcterms:modified>
  <cp:category/>
  <cp:version/>
  <cp:contentType/>
  <cp:contentStatus/>
</cp:coreProperties>
</file>