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28755" windowHeight="6375" activeTab="0"/>
  </bookViews>
  <sheets>
    <sheet name="МС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<sst xmlns="http://schemas.openxmlformats.org/spreadsheetml/2006/main" count="90" uniqueCount="68">
  <si>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</si>
  <si>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</si>
  <si>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</si>
  <si>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</si>
  <si>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Форма по ОКУД</t>
  </si>
  <si>
    <t>0301017</t>
  </si>
  <si>
    <t>по ОКПО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</si>
  <si>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</si>
  <si>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</si>
  <si>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</si>
  <si>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</si>
  <si>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</si>
  <si>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»</t>
  </si>
  <si>
    <t>г.</t>
  </si>
  <si>
    <t xml:space="preserve"> №</t>
  </si>
  <si>
    <t>на период</t>
  </si>
  <si>
    <t>с «</t>
  </si>
  <si>
    <t>20</t>
  </si>
  <si>
    <t>Штат в количестве</t>
  </si>
  <si>
    <t>единиц</t>
  </si>
  <si>
    <t>№ п/п</t>
  </si>
  <si>
    <t>Должность (специальность, профессия)</t>
  </si>
  <si>
    <t>Функция</t>
  </si>
  <si>
    <t>Группа</t>
  </si>
  <si>
    <t>Количество штатных единиц</t>
  </si>
  <si>
    <t>Оклад, руб.</t>
  </si>
  <si>
    <t>Надбавки, руб.</t>
  </si>
  <si>
    <t>Районный коэффициент (70%)</t>
  </si>
  <si>
    <t>Северная надбавка (50%)</t>
  </si>
  <si>
    <t>Месячный ФОТ, руб.</t>
  </si>
  <si>
    <t>Надбавка к должностному окладу за классный чин</t>
  </si>
  <si>
    <t>Ежемесячная надбавка за особые условия работы</t>
  </si>
  <si>
    <t>Ежемесячная надбавка за выслугу лет</t>
  </si>
  <si>
    <t>Ежемесячное денежное поощрение</t>
  </si>
  <si>
    <t>%</t>
  </si>
  <si>
    <t>руб.</t>
  </si>
  <si>
    <t>k</t>
  </si>
  <si>
    <t>Главный специалист</t>
  </si>
  <si>
    <t>старшая</t>
  </si>
  <si>
    <t>ВСЕГО</t>
  </si>
  <si>
    <t>должность</t>
  </si>
  <si>
    <t>личная подпись</t>
  </si>
  <si>
    <t>расшифровка подписи</t>
  </si>
  <si>
    <t>Администрация сельского поселения Шугур</t>
  </si>
  <si>
    <t xml:space="preserve"> </t>
  </si>
  <si>
    <t>Распоряжением организации от</t>
  </si>
  <si>
    <t>Ежемесячная выплата за сложность и напряженность в работе 115%</t>
  </si>
  <si>
    <t>Глава сельского поселения Шугур</t>
  </si>
  <si>
    <t>х</t>
  </si>
  <si>
    <t>К</t>
  </si>
  <si>
    <t>Ведущий специалист</t>
  </si>
  <si>
    <t xml:space="preserve">Главный специалист по учету и отчетности </t>
  </si>
  <si>
    <t>А.В.Решетников</t>
  </si>
  <si>
    <t>специалист</t>
  </si>
  <si>
    <t>2</t>
  </si>
  <si>
    <t>2020 год</t>
  </si>
  <si>
    <t>2020</t>
  </si>
  <si>
    <t>Премия по результам работы за квартал</t>
  </si>
  <si>
    <t>Премия по результам работы за год 0,5 ФОТ</t>
  </si>
  <si>
    <t>Премия за выполнение особо важных и сложных заданий 0,2 ФОТ</t>
  </si>
  <si>
    <t xml:space="preserve"> Единовременная выплата при предоставлении отпуска 2,5 ФОТ</t>
  </si>
  <si>
    <t xml:space="preserve">Годовой ФОТ </t>
  </si>
  <si>
    <t xml:space="preserve">                                                   </t>
  </si>
  <si>
    <t xml:space="preserve">       Н.Г.Тарасова</t>
  </si>
  <si>
    <t>23</t>
  </si>
  <si>
    <t>сентября</t>
  </si>
  <si>
    <t>43-р</t>
  </si>
  <si>
    <t>23.09.2020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</si>
</sst>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0"/>
  <sheetViews>
    <sheetView tabSelected="1" zoomScale="94" zoomScaleNormal="94" zoomScalePageLayoutView="0" workbookViewId="0" topLeftCell="C1">
      <selection activeCell="DZ10" sqref="DZ10"/>
    </sheetView>
  </sheetViews>
  <sheetFormatPr defaultColWidth="1.37890625" defaultRowHeight="12.75"/>
  <cols>
    <col min="1" max="1" width="4.875" style="24" customWidth="1"/>
    <col min="2" max="11" width="1.37890625" style="24" customWidth="1"/>
    <col min="12" max="12" width="0.74609375" style="24" hidden="1" customWidth="1"/>
    <col min="13" max="15" width="1.37890625" style="24" hidden="1" customWidth="1"/>
    <col min="16" max="17" width="1.37890625" style="24" customWidth="1"/>
    <col min="18" max="18" width="2.875" style="24" customWidth="1"/>
    <col min="19" max="22" width="1.37890625" style="24" customWidth="1"/>
    <col min="23" max="23" width="2.75390625" style="24" customWidth="1"/>
    <col min="24" max="24" width="1.37890625" style="24" customWidth="1"/>
    <col min="25" max="25" width="2.00390625" style="24" customWidth="1"/>
    <col min="26" max="31" width="1.37890625" style="24" customWidth="1"/>
    <col min="32" max="36" width="1.00390625" style="24" customWidth="1"/>
    <col min="37" max="37" width="0.12890625" style="24" customWidth="1"/>
    <col min="38" max="43" width="1.37890625" style="24" customWidth="1"/>
    <col min="44" max="44" width="0.12890625" style="24" customWidth="1"/>
    <col min="45" max="45" width="1.12109375" style="24" customWidth="1"/>
    <col min="46" max="46" width="1.37890625" style="24" hidden="1" customWidth="1"/>
    <col min="47" max="48" width="1.37890625" style="24" customWidth="1"/>
    <col min="49" max="49" width="2.125" style="24" customWidth="1"/>
    <col min="50" max="54" width="1.37890625" style="24" customWidth="1"/>
    <col min="55" max="55" width="2.875" style="24" customWidth="1"/>
    <col min="56" max="58" width="1.37890625" style="24" customWidth="1"/>
    <col min="59" max="59" width="3.00390625" style="24" customWidth="1"/>
    <col min="60" max="61" width="1.37890625" style="24" customWidth="1"/>
    <col min="62" max="62" width="1.00390625" style="24" customWidth="1"/>
    <col min="63" max="64" width="1.37890625" style="24" hidden="1" customWidth="1"/>
    <col min="65" max="72" width="1.37890625" style="24" customWidth="1"/>
    <col min="73" max="73" width="2.25390625" style="24" customWidth="1"/>
    <col min="74" max="81" width="1.37890625" style="24" customWidth="1"/>
    <col min="82" max="82" width="2.00390625" style="24" customWidth="1"/>
    <col min="83" max="90" width="1.37890625" style="24" customWidth="1"/>
    <col min="91" max="91" width="3.25390625" style="24" customWidth="1"/>
    <col min="92" max="105" width="1.37890625" style="24" customWidth="1"/>
    <col min="106" max="106" width="2.375" style="24" customWidth="1"/>
    <col min="107" max="107" width="1.37890625" style="24" customWidth="1"/>
    <col min="108" max="108" width="2.375" style="24" customWidth="1"/>
    <col min="109" max="109" width="0.12890625" style="24" customWidth="1"/>
    <col min="110" max="110" width="1.37890625" style="24" customWidth="1"/>
    <col min="111" max="111" width="2.875" style="24" customWidth="1"/>
    <col min="112" max="112" width="1.25" style="24" customWidth="1"/>
    <col min="113" max="114" width="1.37890625" style="24" customWidth="1"/>
    <col min="115" max="115" width="4.375" style="24" customWidth="1"/>
    <col min="116" max="116" width="3.875" style="24" customWidth="1"/>
    <col min="117" max="117" width="2.00390625" style="24" customWidth="1"/>
    <col min="118" max="119" width="1.37890625" style="24" customWidth="1"/>
    <col min="120" max="120" width="7.75390625" style="24" customWidth="1"/>
    <col min="121" max="122" width="1.37890625" style="24" customWidth="1"/>
    <col min="123" max="123" width="7.375" style="24" customWidth="1"/>
    <col min="124" max="125" width="1.37890625" style="24" customWidth="1"/>
    <col min="126" max="126" width="8.125" style="24" customWidth="1"/>
    <col min="127" max="128" width="1.37890625" style="24" customWidth="1"/>
    <col min="129" max="130" width="9.375" style="24" customWidth="1"/>
    <col min="131" max="144" width="1.37890625" style="24" customWidth="1"/>
    <col min="145" max="145" width="10.875" style="24" customWidth="1"/>
    <col min="146" max="16384" width="1.37890625" style="24" customWidth="1"/>
  </cols>
  <sheetData>
    <row r="1" spans="110:117" ht="15">
      <c r="DF1" s="82" t="s">
        <v>44</v>
      </c>
      <c r="DG1" s="82"/>
      <c r="DH1" s="82"/>
      <c r="DI1" s="82"/>
      <c r="DJ1" s="82"/>
      <c r="DK1" s="82"/>
      <c r="DL1" s="82"/>
      <c r="DM1" s="82"/>
    </row>
    <row r="2" spans="49:74" ht="15">
      <c r="AW2" s="32"/>
      <c r="AX2" s="32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4"/>
    </row>
    <row r="3" spans="49:128" s="1" customFormat="1" ht="9.75" customHeight="1"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5"/>
      <c r="CY3" s="24"/>
      <c r="CZ3" s="24"/>
      <c r="DX3" s="2" t="s">
        <v>0</v>
      </c>
    </row>
    <row r="4" spans="49:128" s="1" customFormat="1" ht="9.75" customHeight="1"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5"/>
      <c r="DX4" s="3" t="s">
        <v>1</v>
      </c>
    </row>
    <row r="5" spans="49:128" s="1" customFormat="1" ht="9.75" customHeight="1">
      <c r="AW5" s="33"/>
      <c r="AX5" s="33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DX5" s="3" t="s">
        <v>2</v>
      </c>
    </row>
    <row r="6" spans="49:128" s="5" customFormat="1" ht="12" customHeight="1" thickBot="1">
      <c r="AW6" s="31"/>
      <c r="AX6" s="31"/>
      <c r="AY6" s="31"/>
      <c r="AZ6" s="31"/>
      <c r="BA6" s="31"/>
      <c r="BB6" s="31"/>
      <c r="BC6" s="31"/>
      <c r="BD6" s="31"/>
      <c r="BE6" s="38"/>
      <c r="BF6" s="31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CY6" s="4"/>
      <c r="CZ6" s="4"/>
      <c r="DI6" s="94" t="s">
        <v>3</v>
      </c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</row>
    <row r="7" spans="49:128" s="5" customFormat="1" ht="12" customHeight="1">
      <c r="AW7" s="31"/>
      <c r="AX7" s="31"/>
      <c r="AY7" s="31"/>
      <c r="AZ7" s="31"/>
      <c r="BA7" s="31"/>
      <c r="BB7" s="31"/>
      <c r="BC7" s="31"/>
      <c r="BD7" s="31"/>
      <c r="BE7" s="38"/>
      <c r="BF7" s="31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DG7" s="6" t="s">
        <v>4</v>
      </c>
      <c r="DI7" s="97" t="s">
        <v>5</v>
      </c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9"/>
    </row>
    <row r="8" spans="2:128" s="5" customFormat="1" ht="15.75" customHeight="1" thickBot="1">
      <c r="B8" s="49" t="s">
        <v>43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DG8" s="6" t="s">
        <v>6</v>
      </c>
      <c r="DI8" s="100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2"/>
    </row>
    <row r="9" spans="2:117" s="7" customFormat="1" ht="12.75" customHeight="1">
      <c r="B9" s="52" t="s">
        <v>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V9" s="8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</row>
    <row r="10" spans="2:117" s="10" customFormat="1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V10" s="12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</row>
    <row r="11" spans="8:73" s="10" customFormat="1" ht="12.75" customHeight="1" thickBot="1">
      <c r="H11" s="41" t="s">
        <v>8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K11" s="53" t="s">
        <v>9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5"/>
      <c r="BH11" s="53" t="s">
        <v>10</v>
      </c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5"/>
    </row>
    <row r="12" spans="8:91" s="10" customFormat="1" ht="12.75" customHeight="1" thickBot="1"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K12" s="56" t="s">
        <v>54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 t="s">
        <v>67</v>
      </c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8"/>
      <c r="CC12" s="59" t="s">
        <v>11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</row>
    <row r="13" spans="81:170" s="10" customFormat="1" ht="12.75" customHeight="1">
      <c r="CC13" s="14" t="s">
        <v>45</v>
      </c>
      <c r="CT13" s="12" t="s">
        <v>44</v>
      </c>
      <c r="CU13" s="50" t="s">
        <v>64</v>
      </c>
      <c r="CV13" s="50"/>
      <c r="CW13" s="25" t="s">
        <v>44</v>
      </c>
      <c r="CX13" s="50" t="s">
        <v>65</v>
      </c>
      <c r="CY13" s="50"/>
      <c r="CZ13" s="50"/>
      <c r="DA13" s="50"/>
      <c r="DB13" s="50"/>
      <c r="DC13" s="50"/>
      <c r="DD13" s="26"/>
      <c r="DE13" s="27"/>
      <c r="DF13" s="50" t="s">
        <v>56</v>
      </c>
      <c r="DG13" s="50"/>
      <c r="DH13" s="28"/>
      <c r="DI13" s="26" t="s">
        <v>13</v>
      </c>
      <c r="DJ13" s="51" t="s">
        <v>14</v>
      </c>
      <c r="DK13" s="51"/>
      <c r="DL13" s="29" t="s">
        <v>66</v>
      </c>
      <c r="DM13" s="29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4"/>
    </row>
    <row r="14" spans="5:170" s="10" customFormat="1" ht="20.25" customHeight="1">
      <c r="E14" s="61" t="s">
        <v>15</v>
      </c>
      <c r="F14" s="61"/>
      <c r="G14" s="61"/>
      <c r="H14" s="61"/>
      <c r="I14" s="61"/>
      <c r="J14" s="61"/>
      <c r="K14" s="61"/>
      <c r="O14" s="12" t="s">
        <v>15</v>
      </c>
      <c r="P14" s="62" t="s">
        <v>55</v>
      </c>
      <c r="Q14" s="62"/>
      <c r="R14" s="62"/>
      <c r="S14" s="62"/>
      <c r="T14" s="62"/>
      <c r="U14" s="62"/>
      <c r="V14" s="62"/>
      <c r="W14" s="62"/>
      <c r="Y14" s="12" t="s">
        <v>16</v>
      </c>
      <c r="Z14" s="62" t="s">
        <v>64</v>
      </c>
      <c r="AA14" s="62"/>
      <c r="AB14" s="62"/>
      <c r="AC14" s="15" t="s">
        <v>12</v>
      </c>
      <c r="AD14" s="62" t="s">
        <v>65</v>
      </c>
      <c r="AE14" s="62"/>
      <c r="AF14" s="62"/>
      <c r="AG14" s="62"/>
      <c r="AH14" s="62"/>
      <c r="AI14" s="62"/>
      <c r="AJ14" s="62"/>
      <c r="AK14" s="62"/>
      <c r="AM14" s="16" t="s">
        <v>17</v>
      </c>
      <c r="AN14" s="63" t="s">
        <v>17</v>
      </c>
      <c r="AO14" s="63"/>
      <c r="AP14" s="63"/>
      <c r="AQ14" s="15" t="s">
        <v>13</v>
      </c>
      <c r="CC14" s="14" t="s">
        <v>18</v>
      </c>
      <c r="CN14" s="64">
        <v>3</v>
      </c>
      <c r="CO14" s="64"/>
      <c r="CP14" s="64"/>
      <c r="CQ14" s="64"/>
      <c r="CR14" s="64"/>
      <c r="CS14" s="64"/>
      <c r="CT14" s="64"/>
      <c r="CU14" s="64"/>
      <c r="CV14" s="15" t="s">
        <v>19</v>
      </c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3"/>
      <c r="DJ14" s="13"/>
      <c r="DK14" s="1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5"/>
    </row>
    <row r="15" spans="15:170" s="10" customFormat="1" ht="12.75" customHeight="1">
      <c r="O15" s="12"/>
      <c r="P15" s="17"/>
      <c r="Q15" s="17"/>
      <c r="R15" s="17"/>
      <c r="S15" s="17"/>
      <c r="T15" s="17"/>
      <c r="U15" s="17"/>
      <c r="V15" s="17"/>
      <c r="W15" s="17"/>
      <c r="Y15" s="12"/>
      <c r="Z15" s="17"/>
      <c r="AA15" s="17"/>
      <c r="AB15" s="17"/>
      <c r="AC15" s="15"/>
      <c r="AD15" s="17"/>
      <c r="AE15" s="17"/>
      <c r="AF15" s="17"/>
      <c r="AG15" s="17"/>
      <c r="AH15" s="17"/>
      <c r="AI15" s="17"/>
      <c r="AJ15" s="17"/>
      <c r="AK15" s="17"/>
      <c r="AM15" s="16"/>
      <c r="AN15" s="18"/>
      <c r="AO15" s="18"/>
      <c r="AP15" s="18"/>
      <c r="AQ15" s="15"/>
      <c r="BW15" s="14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5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5"/>
    </row>
    <row r="16" spans="1:170" s="10" customFormat="1" ht="12" customHeight="1">
      <c r="A16" s="65" t="s">
        <v>20</v>
      </c>
      <c r="B16" s="66" t="s">
        <v>21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8" t="s">
        <v>22</v>
      </c>
      <c r="U16" s="68"/>
      <c r="V16" s="68"/>
      <c r="W16" s="68"/>
      <c r="X16" s="68"/>
      <c r="Y16" s="68"/>
      <c r="Z16" s="68" t="s">
        <v>23</v>
      </c>
      <c r="AA16" s="68"/>
      <c r="AB16" s="68"/>
      <c r="AC16" s="68"/>
      <c r="AD16" s="68"/>
      <c r="AE16" s="68"/>
      <c r="AF16" s="68" t="s">
        <v>24</v>
      </c>
      <c r="AG16" s="68"/>
      <c r="AH16" s="68"/>
      <c r="AI16" s="68"/>
      <c r="AJ16" s="68"/>
      <c r="AK16" s="68"/>
      <c r="AL16" s="66" t="s">
        <v>25</v>
      </c>
      <c r="AM16" s="66"/>
      <c r="AN16" s="66"/>
      <c r="AO16" s="66"/>
      <c r="AP16" s="66"/>
      <c r="AQ16" s="66"/>
      <c r="AR16" s="66"/>
      <c r="AS16" s="66"/>
      <c r="AT16" s="66"/>
      <c r="AU16" s="70" t="s">
        <v>26</v>
      </c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2"/>
      <c r="CN16" s="66" t="s">
        <v>27</v>
      </c>
      <c r="CO16" s="66"/>
      <c r="CP16" s="66"/>
      <c r="CQ16" s="66"/>
      <c r="CR16" s="66"/>
      <c r="CS16" s="66"/>
      <c r="CT16" s="66"/>
      <c r="CU16" s="66"/>
      <c r="CV16" s="73" t="s">
        <v>28</v>
      </c>
      <c r="CW16" s="73"/>
      <c r="CX16" s="73"/>
      <c r="CY16" s="73"/>
      <c r="CZ16" s="73"/>
      <c r="DA16" s="73"/>
      <c r="DB16" s="73"/>
      <c r="DC16" s="73" t="s">
        <v>29</v>
      </c>
      <c r="DD16" s="73"/>
      <c r="DE16" s="73"/>
      <c r="DF16" s="73"/>
      <c r="DG16" s="73"/>
      <c r="DH16" s="73"/>
      <c r="DI16" s="73"/>
      <c r="DJ16" s="73"/>
      <c r="DK16" s="66" t="s">
        <v>57</v>
      </c>
      <c r="DL16" s="66"/>
      <c r="DM16" s="66"/>
      <c r="DN16" s="66" t="s">
        <v>58</v>
      </c>
      <c r="DO16" s="66"/>
      <c r="DP16" s="66"/>
      <c r="DQ16" s="66" t="s">
        <v>59</v>
      </c>
      <c r="DR16" s="66"/>
      <c r="DS16" s="66"/>
      <c r="DT16" s="66" t="s">
        <v>60</v>
      </c>
      <c r="DU16" s="66"/>
      <c r="DV16" s="66"/>
      <c r="DW16" s="66" t="s">
        <v>61</v>
      </c>
      <c r="DX16" s="66"/>
      <c r="DY16" s="66"/>
      <c r="DZ16" s="14"/>
      <c r="EA16" s="14"/>
      <c r="EB16" s="14"/>
      <c r="EC16" s="14"/>
      <c r="ED16" s="14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7"/>
    </row>
    <row r="17" spans="1:170" s="10" customFormat="1" ht="50.25" customHeight="1">
      <c r="A17" s="6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6"/>
      <c r="AM17" s="66"/>
      <c r="AN17" s="66"/>
      <c r="AO17" s="66"/>
      <c r="AP17" s="66"/>
      <c r="AQ17" s="66"/>
      <c r="AR17" s="66"/>
      <c r="AS17" s="66"/>
      <c r="AT17" s="66"/>
      <c r="AU17" s="66" t="s">
        <v>46</v>
      </c>
      <c r="AV17" s="66"/>
      <c r="AW17" s="66"/>
      <c r="AX17" s="66"/>
      <c r="AY17" s="66"/>
      <c r="AZ17" s="66"/>
      <c r="BA17" s="66"/>
      <c r="BB17" s="66"/>
      <c r="BC17" s="66"/>
      <c r="BD17" s="66" t="s">
        <v>30</v>
      </c>
      <c r="BE17" s="66"/>
      <c r="BF17" s="66"/>
      <c r="BG17" s="66"/>
      <c r="BH17" s="66"/>
      <c r="BI17" s="66"/>
      <c r="BJ17" s="66"/>
      <c r="BK17" s="66"/>
      <c r="BL17" s="66"/>
      <c r="BM17" s="66" t="s">
        <v>31</v>
      </c>
      <c r="BN17" s="66"/>
      <c r="BO17" s="66"/>
      <c r="BP17" s="66"/>
      <c r="BQ17" s="66"/>
      <c r="BR17" s="66"/>
      <c r="BS17" s="66"/>
      <c r="BT17" s="66"/>
      <c r="BU17" s="66"/>
      <c r="BV17" s="66" t="s">
        <v>32</v>
      </c>
      <c r="BW17" s="66"/>
      <c r="BX17" s="66"/>
      <c r="BY17" s="66"/>
      <c r="BZ17" s="66"/>
      <c r="CA17" s="66"/>
      <c r="CB17" s="66"/>
      <c r="CC17" s="66"/>
      <c r="CD17" s="66"/>
      <c r="CE17" s="66" t="s">
        <v>33</v>
      </c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14"/>
      <c r="EA17" s="14"/>
      <c r="EB17" s="14"/>
      <c r="EC17" s="14"/>
      <c r="ED17" s="14"/>
      <c r="EQ17" s="31"/>
      <c r="ER17" s="31"/>
      <c r="ES17" s="31"/>
      <c r="ET17" s="31"/>
      <c r="EU17" s="31"/>
      <c r="EV17" s="31"/>
      <c r="EW17" s="31"/>
      <c r="EX17" s="31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</row>
    <row r="18" spans="1:170" s="10" customFormat="1" ht="23.25" customHeight="1">
      <c r="A18" s="6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6"/>
      <c r="AM18" s="66"/>
      <c r="AN18" s="66"/>
      <c r="AO18" s="66"/>
      <c r="AP18" s="66"/>
      <c r="AQ18" s="66"/>
      <c r="AR18" s="66"/>
      <c r="AS18" s="66"/>
      <c r="AT18" s="66"/>
      <c r="AU18" s="66" t="s">
        <v>49</v>
      </c>
      <c r="AV18" s="66"/>
      <c r="AW18" s="66"/>
      <c r="AX18" s="66" t="s">
        <v>35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74" t="s">
        <v>34</v>
      </c>
      <c r="BN18" s="74"/>
      <c r="BO18" s="74"/>
      <c r="BP18" s="74" t="s">
        <v>35</v>
      </c>
      <c r="BQ18" s="74"/>
      <c r="BR18" s="74"/>
      <c r="BS18" s="74"/>
      <c r="BT18" s="74"/>
      <c r="BU18" s="74"/>
      <c r="BV18" s="74" t="s">
        <v>34</v>
      </c>
      <c r="BW18" s="74"/>
      <c r="BX18" s="74"/>
      <c r="BY18" s="74" t="s">
        <v>35</v>
      </c>
      <c r="BZ18" s="74"/>
      <c r="CA18" s="74"/>
      <c r="CB18" s="74"/>
      <c r="CC18" s="74"/>
      <c r="CD18" s="74"/>
      <c r="CE18" s="74" t="s">
        <v>36</v>
      </c>
      <c r="CF18" s="74"/>
      <c r="CG18" s="74"/>
      <c r="CH18" s="74" t="s">
        <v>35</v>
      </c>
      <c r="CI18" s="74"/>
      <c r="CJ18" s="74"/>
      <c r="CK18" s="74"/>
      <c r="CL18" s="74"/>
      <c r="CM18" s="74"/>
      <c r="CN18" s="66"/>
      <c r="CO18" s="66"/>
      <c r="CP18" s="66"/>
      <c r="CQ18" s="66"/>
      <c r="CR18" s="66"/>
      <c r="CS18" s="66"/>
      <c r="CT18" s="66"/>
      <c r="CU18" s="66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14"/>
      <c r="EA18" s="14"/>
      <c r="EB18" s="14"/>
      <c r="EC18" s="14"/>
      <c r="ED18" s="14"/>
      <c r="EQ18" s="31"/>
      <c r="ER18" s="31"/>
      <c r="ES18" s="31"/>
      <c r="ET18" s="31"/>
      <c r="EU18" s="31"/>
      <c r="EV18" s="31"/>
      <c r="EW18" s="38"/>
      <c r="EX18" s="31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</row>
    <row r="19" spans="1:170" s="10" customFormat="1" ht="9.75" customHeight="1">
      <c r="A19" s="19">
        <v>1</v>
      </c>
      <c r="B19" s="75">
        <v>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>
        <v>3</v>
      </c>
      <c r="U19" s="75"/>
      <c r="V19" s="75"/>
      <c r="W19" s="75"/>
      <c r="X19" s="75"/>
      <c r="Y19" s="75"/>
      <c r="Z19" s="75">
        <v>4</v>
      </c>
      <c r="AA19" s="75"/>
      <c r="AB19" s="75"/>
      <c r="AC19" s="75"/>
      <c r="AD19" s="75"/>
      <c r="AE19" s="75"/>
      <c r="AF19" s="75">
        <v>5</v>
      </c>
      <c r="AG19" s="75"/>
      <c r="AH19" s="75"/>
      <c r="AI19" s="75"/>
      <c r="AJ19" s="75"/>
      <c r="AK19" s="75"/>
      <c r="AL19" s="75">
        <v>6</v>
      </c>
      <c r="AM19" s="75"/>
      <c r="AN19" s="75"/>
      <c r="AO19" s="75"/>
      <c r="AP19" s="75"/>
      <c r="AQ19" s="75"/>
      <c r="AR19" s="75"/>
      <c r="AS19" s="75"/>
      <c r="AT19" s="75"/>
      <c r="AU19" s="76">
        <v>7</v>
      </c>
      <c r="AV19" s="77"/>
      <c r="AW19" s="77"/>
      <c r="AX19" s="77"/>
      <c r="AY19" s="77"/>
      <c r="AZ19" s="77"/>
      <c r="BA19" s="77"/>
      <c r="BB19" s="77"/>
      <c r="BC19" s="78"/>
      <c r="BD19" s="75">
        <v>8</v>
      </c>
      <c r="BE19" s="75"/>
      <c r="BF19" s="75"/>
      <c r="BG19" s="75"/>
      <c r="BH19" s="75"/>
      <c r="BI19" s="75"/>
      <c r="BJ19" s="75"/>
      <c r="BK19" s="75"/>
      <c r="BL19" s="75"/>
      <c r="BM19" s="75">
        <v>9</v>
      </c>
      <c r="BN19" s="75"/>
      <c r="BO19" s="75"/>
      <c r="BP19" s="75">
        <v>10</v>
      </c>
      <c r="BQ19" s="75"/>
      <c r="BR19" s="75"/>
      <c r="BS19" s="75"/>
      <c r="BT19" s="75"/>
      <c r="BU19" s="75"/>
      <c r="BV19" s="75">
        <v>11</v>
      </c>
      <c r="BW19" s="75"/>
      <c r="BX19" s="75"/>
      <c r="BY19" s="75">
        <v>12</v>
      </c>
      <c r="BZ19" s="75"/>
      <c r="CA19" s="75"/>
      <c r="CB19" s="75"/>
      <c r="CC19" s="75"/>
      <c r="CD19" s="75"/>
      <c r="CE19" s="75">
        <v>13</v>
      </c>
      <c r="CF19" s="75"/>
      <c r="CG19" s="75"/>
      <c r="CH19" s="75">
        <v>14</v>
      </c>
      <c r="CI19" s="75"/>
      <c r="CJ19" s="75"/>
      <c r="CK19" s="75"/>
      <c r="CL19" s="75"/>
      <c r="CM19" s="75"/>
      <c r="CN19" s="75">
        <v>15</v>
      </c>
      <c r="CO19" s="75"/>
      <c r="CP19" s="75"/>
      <c r="CQ19" s="75"/>
      <c r="CR19" s="75"/>
      <c r="CS19" s="75"/>
      <c r="CT19" s="75"/>
      <c r="CU19" s="75"/>
      <c r="CV19" s="75">
        <v>16</v>
      </c>
      <c r="CW19" s="75"/>
      <c r="CX19" s="75"/>
      <c r="CY19" s="75"/>
      <c r="CZ19" s="75"/>
      <c r="DA19" s="75"/>
      <c r="DB19" s="75"/>
      <c r="DC19" s="75">
        <v>17</v>
      </c>
      <c r="DD19" s="75"/>
      <c r="DE19" s="75"/>
      <c r="DF19" s="75"/>
      <c r="DG19" s="75"/>
      <c r="DH19" s="75"/>
      <c r="DI19" s="75"/>
      <c r="DJ19" s="75"/>
      <c r="DK19" s="75">
        <v>18</v>
      </c>
      <c r="DL19" s="75"/>
      <c r="DM19" s="75"/>
      <c r="DN19" s="75">
        <v>18</v>
      </c>
      <c r="DO19" s="75"/>
      <c r="DP19" s="75"/>
      <c r="DQ19" s="75">
        <v>18</v>
      </c>
      <c r="DR19" s="75"/>
      <c r="DS19" s="75"/>
      <c r="DT19" s="75">
        <v>18</v>
      </c>
      <c r="DU19" s="75"/>
      <c r="DV19" s="75"/>
      <c r="DW19" s="75">
        <v>18</v>
      </c>
      <c r="DX19" s="75"/>
      <c r="DY19" s="75"/>
      <c r="EQ19" s="31"/>
      <c r="ER19" s="31"/>
      <c r="ES19" s="31"/>
      <c r="ET19" s="31"/>
      <c r="EU19" s="31"/>
      <c r="EV19" s="31"/>
      <c r="EW19" s="38"/>
      <c r="EX19" s="31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</row>
    <row r="20" spans="1:157" s="5" customFormat="1" ht="15.75" customHeight="1">
      <c r="A20" s="20">
        <v>1</v>
      </c>
      <c r="B20" s="81" t="s">
        <v>37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0" t="s">
        <v>53</v>
      </c>
      <c r="U20" s="80"/>
      <c r="V20" s="80"/>
      <c r="W20" s="80"/>
      <c r="X20" s="80"/>
      <c r="Y20" s="80"/>
      <c r="Z20" s="80" t="s">
        <v>38</v>
      </c>
      <c r="AA20" s="80"/>
      <c r="AB20" s="80"/>
      <c r="AC20" s="80"/>
      <c r="AD20" s="80"/>
      <c r="AE20" s="80"/>
      <c r="AF20" s="80">
        <v>1</v>
      </c>
      <c r="AG20" s="80"/>
      <c r="AH20" s="80"/>
      <c r="AI20" s="80"/>
      <c r="AJ20" s="80"/>
      <c r="AK20" s="80"/>
      <c r="AL20" s="79">
        <v>1953</v>
      </c>
      <c r="AM20" s="79"/>
      <c r="AN20" s="79"/>
      <c r="AO20" s="79"/>
      <c r="AP20" s="79"/>
      <c r="AQ20" s="79"/>
      <c r="AR20" s="79"/>
      <c r="AS20" s="79"/>
      <c r="AT20" s="79"/>
      <c r="AU20" s="79">
        <v>4.22</v>
      </c>
      <c r="AV20" s="89"/>
      <c r="AW20" s="89"/>
      <c r="AX20" s="79">
        <f>AL20*AU20</f>
        <v>8241.66</v>
      </c>
      <c r="AY20" s="89"/>
      <c r="AZ20" s="89"/>
      <c r="BA20" s="89"/>
      <c r="BB20" s="89"/>
      <c r="BC20" s="89"/>
      <c r="BD20" s="79">
        <v>1060</v>
      </c>
      <c r="BE20" s="79"/>
      <c r="BF20" s="79"/>
      <c r="BG20" s="79"/>
      <c r="BH20" s="79"/>
      <c r="BI20" s="79"/>
      <c r="BJ20" s="79"/>
      <c r="BK20" s="79"/>
      <c r="BL20" s="79"/>
      <c r="BM20" s="80">
        <v>75</v>
      </c>
      <c r="BN20" s="80"/>
      <c r="BO20" s="80"/>
      <c r="BP20" s="79">
        <f>AL20*BM20%</f>
        <v>1464.75</v>
      </c>
      <c r="BQ20" s="79"/>
      <c r="BR20" s="79"/>
      <c r="BS20" s="79"/>
      <c r="BT20" s="79"/>
      <c r="BU20" s="79"/>
      <c r="BV20" s="80">
        <v>30</v>
      </c>
      <c r="BW20" s="80"/>
      <c r="BX20" s="80"/>
      <c r="BY20" s="79">
        <f>AL20*BV20%</f>
        <v>585.9</v>
      </c>
      <c r="BZ20" s="79"/>
      <c r="CA20" s="79"/>
      <c r="CB20" s="79"/>
      <c r="CC20" s="79"/>
      <c r="CD20" s="79"/>
      <c r="CE20" s="80">
        <v>2.4</v>
      </c>
      <c r="CF20" s="80"/>
      <c r="CG20" s="80"/>
      <c r="CH20" s="79">
        <f>AL20*CE20</f>
        <v>4687.2</v>
      </c>
      <c r="CI20" s="79"/>
      <c r="CJ20" s="79"/>
      <c r="CK20" s="79"/>
      <c r="CL20" s="79"/>
      <c r="CM20" s="79"/>
      <c r="CN20" s="79">
        <f>(AL20+AX20+BD20+BP20+BY20+CH20)*70%</f>
        <v>12594.756999999998</v>
      </c>
      <c r="CO20" s="79"/>
      <c r="CP20" s="79"/>
      <c r="CQ20" s="79"/>
      <c r="CR20" s="79"/>
      <c r="CS20" s="79"/>
      <c r="CT20" s="79"/>
      <c r="CU20" s="79"/>
      <c r="CV20" s="79">
        <f>(AL20+AX20+BD20+BP20+BY20+CH20)*50%</f>
        <v>8996.255</v>
      </c>
      <c r="CW20" s="79"/>
      <c r="CX20" s="79"/>
      <c r="CY20" s="79"/>
      <c r="CZ20" s="79"/>
      <c r="DA20" s="79"/>
      <c r="DB20" s="79"/>
      <c r="DC20" s="88">
        <f>AL20+AX20+BD20+BP20+BY20+CH20+CN20+CV20</f>
        <v>39583.522</v>
      </c>
      <c r="DD20" s="88"/>
      <c r="DE20" s="88"/>
      <c r="DF20" s="88"/>
      <c r="DG20" s="88"/>
      <c r="DH20" s="88"/>
      <c r="DI20" s="88"/>
      <c r="DJ20" s="88"/>
      <c r="DK20" s="88">
        <v>4000</v>
      </c>
      <c r="DL20" s="88"/>
      <c r="DM20" s="88"/>
      <c r="DN20" s="88">
        <f>DC20*0.5</f>
        <v>19791.761</v>
      </c>
      <c r="DO20" s="88"/>
      <c r="DP20" s="88"/>
      <c r="DQ20" s="88">
        <f>DC20*0.2</f>
        <v>7916.7044</v>
      </c>
      <c r="DR20" s="88"/>
      <c r="DS20" s="88"/>
      <c r="DT20" s="88">
        <f>(DC20*12+DK20+DN20+DQ20)/12*2.5</f>
        <v>105564.73529166666</v>
      </c>
      <c r="DU20" s="88"/>
      <c r="DV20" s="88"/>
      <c r="DW20" s="88">
        <f>DC20*12+DK20+DN20+DQ20+DT20</f>
        <v>612275.4646916667</v>
      </c>
      <c r="DX20" s="88"/>
      <c r="DY20" s="88"/>
      <c r="DZ20" s="83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</row>
    <row r="21" spans="1:157" s="5" customFormat="1" ht="15.75" customHeight="1">
      <c r="A21" s="20">
        <v>2</v>
      </c>
      <c r="B21" s="81" t="s">
        <v>37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 t="s">
        <v>53</v>
      </c>
      <c r="U21" s="80"/>
      <c r="V21" s="80"/>
      <c r="W21" s="80"/>
      <c r="X21" s="80"/>
      <c r="Y21" s="80"/>
      <c r="Z21" s="80" t="s">
        <v>38</v>
      </c>
      <c r="AA21" s="80"/>
      <c r="AB21" s="80"/>
      <c r="AC21" s="80"/>
      <c r="AD21" s="80"/>
      <c r="AE21" s="80"/>
      <c r="AF21" s="80">
        <v>1</v>
      </c>
      <c r="AG21" s="80"/>
      <c r="AH21" s="80"/>
      <c r="AI21" s="80"/>
      <c r="AJ21" s="80"/>
      <c r="AK21" s="80"/>
      <c r="AL21" s="79">
        <v>1953</v>
      </c>
      <c r="AM21" s="79"/>
      <c r="AN21" s="79"/>
      <c r="AO21" s="79"/>
      <c r="AP21" s="79"/>
      <c r="AQ21" s="79"/>
      <c r="AR21" s="79"/>
      <c r="AS21" s="79"/>
      <c r="AT21" s="79"/>
      <c r="AU21" s="79">
        <v>4.22</v>
      </c>
      <c r="AV21" s="89"/>
      <c r="AW21" s="89"/>
      <c r="AX21" s="79">
        <f>AL21*AU21</f>
        <v>8241.66</v>
      </c>
      <c r="AY21" s="89"/>
      <c r="AZ21" s="89"/>
      <c r="BA21" s="89"/>
      <c r="BB21" s="89"/>
      <c r="BC21" s="89"/>
      <c r="BD21" s="79">
        <v>1060</v>
      </c>
      <c r="BE21" s="79"/>
      <c r="BF21" s="79"/>
      <c r="BG21" s="79"/>
      <c r="BH21" s="79"/>
      <c r="BI21" s="79"/>
      <c r="BJ21" s="79"/>
      <c r="BK21" s="79"/>
      <c r="BL21" s="79"/>
      <c r="BM21" s="80">
        <v>75</v>
      </c>
      <c r="BN21" s="80"/>
      <c r="BO21" s="80"/>
      <c r="BP21" s="79">
        <f>AL21*BM21%</f>
        <v>1464.75</v>
      </c>
      <c r="BQ21" s="79"/>
      <c r="BR21" s="79"/>
      <c r="BS21" s="79"/>
      <c r="BT21" s="79"/>
      <c r="BU21" s="79"/>
      <c r="BV21" s="80">
        <v>30</v>
      </c>
      <c r="BW21" s="80"/>
      <c r="BX21" s="80"/>
      <c r="BY21" s="79">
        <f>AL21*BV21%</f>
        <v>585.9</v>
      </c>
      <c r="BZ21" s="79"/>
      <c r="CA21" s="79"/>
      <c r="CB21" s="79"/>
      <c r="CC21" s="79"/>
      <c r="CD21" s="79"/>
      <c r="CE21" s="80">
        <v>2.4</v>
      </c>
      <c r="CF21" s="80"/>
      <c r="CG21" s="80"/>
      <c r="CH21" s="79">
        <f>AL21*CE21</f>
        <v>4687.2</v>
      </c>
      <c r="CI21" s="79"/>
      <c r="CJ21" s="79"/>
      <c r="CK21" s="79"/>
      <c r="CL21" s="79"/>
      <c r="CM21" s="79"/>
      <c r="CN21" s="79">
        <f>(AL21+AX21+BD21+BP21+BY21+CH21)*70%</f>
        <v>12594.756999999998</v>
      </c>
      <c r="CO21" s="79"/>
      <c r="CP21" s="79"/>
      <c r="CQ21" s="79"/>
      <c r="CR21" s="79"/>
      <c r="CS21" s="79"/>
      <c r="CT21" s="79"/>
      <c r="CU21" s="79"/>
      <c r="CV21" s="79">
        <f>(AL21+AX21+BD21+BP21+BY21+CH21)*50%</f>
        <v>8996.255</v>
      </c>
      <c r="CW21" s="79"/>
      <c r="CX21" s="79"/>
      <c r="CY21" s="79"/>
      <c r="CZ21" s="79"/>
      <c r="DA21" s="79"/>
      <c r="DB21" s="79"/>
      <c r="DC21" s="88">
        <f>AL21+AX21+BD21+BP21+BY21+CH21+CN21+CV21</f>
        <v>39583.522</v>
      </c>
      <c r="DD21" s="88"/>
      <c r="DE21" s="88"/>
      <c r="DF21" s="88"/>
      <c r="DG21" s="88"/>
      <c r="DH21" s="88"/>
      <c r="DI21" s="88"/>
      <c r="DJ21" s="88"/>
      <c r="DK21" s="88">
        <v>4000</v>
      </c>
      <c r="DL21" s="88"/>
      <c r="DM21" s="88"/>
      <c r="DN21" s="88">
        <f>DC21*0.5</f>
        <v>19791.761</v>
      </c>
      <c r="DO21" s="88"/>
      <c r="DP21" s="88"/>
      <c r="DQ21" s="88">
        <f>DC21*0.2</f>
        <v>7916.7044</v>
      </c>
      <c r="DR21" s="88"/>
      <c r="DS21" s="88"/>
      <c r="DT21" s="88">
        <f>(DC21*12+DK21+DN21+DQ21)/12*2.5</f>
        <v>105564.73529166666</v>
      </c>
      <c r="DU21" s="88"/>
      <c r="DV21" s="88"/>
      <c r="DW21" s="88">
        <f>DC21*12+DK21+DN21+DQ21+DT21</f>
        <v>612275.4646916667</v>
      </c>
      <c r="DX21" s="88"/>
      <c r="DY21" s="88"/>
      <c r="DZ21" s="83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</row>
    <row r="22" spans="1:157" s="5" customFormat="1" ht="15.75" customHeight="1">
      <c r="A22" s="20">
        <v>3</v>
      </c>
      <c r="B22" s="81" t="s">
        <v>50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 t="s">
        <v>53</v>
      </c>
      <c r="U22" s="80"/>
      <c r="V22" s="80"/>
      <c r="W22" s="80"/>
      <c r="X22" s="80"/>
      <c r="Y22" s="80"/>
      <c r="Z22" s="80" t="s">
        <v>38</v>
      </c>
      <c r="AA22" s="80"/>
      <c r="AB22" s="80"/>
      <c r="AC22" s="80"/>
      <c r="AD22" s="80"/>
      <c r="AE22" s="80"/>
      <c r="AF22" s="80">
        <v>1</v>
      </c>
      <c r="AG22" s="80"/>
      <c r="AH22" s="80"/>
      <c r="AI22" s="80"/>
      <c r="AJ22" s="80"/>
      <c r="AK22" s="80"/>
      <c r="AL22" s="79">
        <v>1927</v>
      </c>
      <c r="AM22" s="79"/>
      <c r="AN22" s="79"/>
      <c r="AO22" s="79"/>
      <c r="AP22" s="79"/>
      <c r="AQ22" s="79"/>
      <c r="AR22" s="79"/>
      <c r="AS22" s="79"/>
      <c r="AT22" s="79"/>
      <c r="AU22" s="79">
        <v>4.22</v>
      </c>
      <c r="AV22" s="89"/>
      <c r="AW22" s="89"/>
      <c r="AX22" s="79">
        <f>AL22*AU22</f>
        <v>8131.94</v>
      </c>
      <c r="AY22" s="89"/>
      <c r="AZ22" s="89"/>
      <c r="BA22" s="89"/>
      <c r="BB22" s="89"/>
      <c r="BC22" s="89"/>
      <c r="BD22" s="79">
        <v>1060</v>
      </c>
      <c r="BE22" s="79"/>
      <c r="BF22" s="79"/>
      <c r="BG22" s="79"/>
      <c r="BH22" s="79"/>
      <c r="BI22" s="79"/>
      <c r="BJ22" s="79"/>
      <c r="BK22" s="79"/>
      <c r="BL22" s="79"/>
      <c r="BM22" s="80">
        <v>65</v>
      </c>
      <c r="BN22" s="80"/>
      <c r="BO22" s="80"/>
      <c r="BP22" s="79">
        <f>AL22*BM22%</f>
        <v>1252.55</v>
      </c>
      <c r="BQ22" s="79"/>
      <c r="BR22" s="79"/>
      <c r="BS22" s="79"/>
      <c r="BT22" s="79"/>
      <c r="BU22" s="79"/>
      <c r="BV22" s="80">
        <v>30</v>
      </c>
      <c r="BW22" s="80"/>
      <c r="BX22" s="80"/>
      <c r="BY22" s="79">
        <f>AL22*BV22%</f>
        <v>578.1</v>
      </c>
      <c r="BZ22" s="79"/>
      <c r="CA22" s="79"/>
      <c r="CB22" s="79"/>
      <c r="CC22" s="79"/>
      <c r="CD22" s="79"/>
      <c r="CE22" s="80">
        <v>2.2</v>
      </c>
      <c r="CF22" s="80"/>
      <c r="CG22" s="80"/>
      <c r="CH22" s="79">
        <f>AL22*CE22</f>
        <v>4239.400000000001</v>
      </c>
      <c r="CI22" s="79"/>
      <c r="CJ22" s="79"/>
      <c r="CK22" s="79"/>
      <c r="CL22" s="79"/>
      <c r="CM22" s="79"/>
      <c r="CN22" s="79">
        <f>(AL22+AX22+BD22+BP22+BY22+CH22)*70%</f>
        <v>12032.292999999998</v>
      </c>
      <c r="CO22" s="79"/>
      <c r="CP22" s="79"/>
      <c r="CQ22" s="79"/>
      <c r="CR22" s="79"/>
      <c r="CS22" s="79"/>
      <c r="CT22" s="79"/>
      <c r="CU22" s="79"/>
      <c r="CV22" s="79">
        <f>(AL22+AX22+BD22+BP22+BY22+CH22)*50%</f>
        <v>8594.494999999999</v>
      </c>
      <c r="CW22" s="79"/>
      <c r="CX22" s="79"/>
      <c r="CY22" s="79"/>
      <c r="CZ22" s="79"/>
      <c r="DA22" s="79"/>
      <c r="DB22" s="79"/>
      <c r="DC22" s="88">
        <f>AL22+AX22+BD22+BP22+BY22+CH22+CN22+CV22</f>
        <v>37815.77799999999</v>
      </c>
      <c r="DD22" s="88"/>
      <c r="DE22" s="88"/>
      <c r="DF22" s="88"/>
      <c r="DG22" s="88"/>
      <c r="DH22" s="88"/>
      <c r="DI22" s="88"/>
      <c r="DJ22" s="88"/>
      <c r="DK22" s="88">
        <v>4000</v>
      </c>
      <c r="DL22" s="88"/>
      <c r="DM22" s="88"/>
      <c r="DN22" s="88">
        <f>DC22*0.5</f>
        <v>18907.888999999996</v>
      </c>
      <c r="DO22" s="88"/>
      <c r="DP22" s="88"/>
      <c r="DQ22" s="88">
        <f>DC22*0.2</f>
        <v>7563.155599999998</v>
      </c>
      <c r="DR22" s="88"/>
      <c r="DS22" s="88"/>
      <c r="DT22" s="88">
        <f>(DC22*12+DK22+DN22+DQ22)/12*2.5</f>
        <v>100887.57929166664</v>
      </c>
      <c r="DU22" s="88"/>
      <c r="DV22" s="88"/>
      <c r="DW22" s="88">
        <f>DC22*12+DK22+DN22+DQ22+DT22</f>
        <v>585147.9598916665</v>
      </c>
      <c r="DX22" s="88"/>
      <c r="DY22" s="88"/>
      <c r="DZ22" s="83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</row>
    <row r="23" spans="1:157" s="5" customFormat="1" ht="16.5" customHeight="1">
      <c r="A23" s="20"/>
      <c r="B23" s="46" t="s">
        <v>39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91">
        <f>SUM(AF20:AF22)</f>
        <v>3</v>
      </c>
      <c r="AG23" s="91"/>
      <c r="AH23" s="91"/>
      <c r="AI23" s="91"/>
      <c r="AJ23" s="91"/>
      <c r="AK23" s="91"/>
      <c r="AL23" s="45">
        <f>SUM(AL20:AL22)</f>
        <v>5833</v>
      </c>
      <c r="AM23" s="45"/>
      <c r="AN23" s="45"/>
      <c r="AO23" s="45"/>
      <c r="AP23" s="45"/>
      <c r="AQ23" s="45"/>
      <c r="AR23" s="45"/>
      <c r="AS23" s="45"/>
      <c r="AT23" s="30"/>
      <c r="AU23" s="45" t="s">
        <v>48</v>
      </c>
      <c r="AV23" s="90"/>
      <c r="AW23" s="90"/>
      <c r="AX23" s="45">
        <f>SUM(AX20:AX22)</f>
        <v>24615.26</v>
      </c>
      <c r="AY23" s="90"/>
      <c r="AZ23" s="90"/>
      <c r="BA23" s="90"/>
      <c r="BB23" s="90"/>
      <c r="BC23" s="90"/>
      <c r="BD23" s="45">
        <f>SUM(BD20:BD22)</f>
        <v>3180</v>
      </c>
      <c r="BE23" s="45"/>
      <c r="BF23" s="45"/>
      <c r="BG23" s="45"/>
      <c r="BH23" s="45"/>
      <c r="BI23" s="45"/>
      <c r="BJ23" s="45"/>
      <c r="BK23" s="45"/>
      <c r="BL23" s="30"/>
      <c r="BM23" s="44" t="s">
        <v>48</v>
      </c>
      <c r="BN23" s="44"/>
      <c r="BO23" s="44"/>
      <c r="BP23" s="45">
        <f>SUM(BP20:BP22)</f>
        <v>4182.05</v>
      </c>
      <c r="BQ23" s="45"/>
      <c r="BR23" s="45"/>
      <c r="BS23" s="45"/>
      <c r="BT23" s="45"/>
      <c r="BU23" s="45"/>
      <c r="BV23" s="44" t="s">
        <v>48</v>
      </c>
      <c r="BW23" s="44"/>
      <c r="BX23" s="44"/>
      <c r="BY23" s="45">
        <f>SUM(BY20:BY22)</f>
        <v>1749.9</v>
      </c>
      <c r="BZ23" s="45"/>
      <c r="CA23" s="45"/>
      <c r="CB23" s="45"/>
      <c r="CC23" s="45"/>
      <c r="CD23" s="45"/>
      <c r="CE23" s="44" t="s">
        <v>48</v>
      </c>
      <c r="CF23" s="44"/>
      <c r="CG23" s="44"/>
      <c r="CH23" s="45">
        <f>SUM(CH20:CH22)</f>
        <v>13613.8</v>
      </c>
      <c r="CI23" s="45"/>
      <c r="CJ23" s="45"/>
      <c r="CK23" s="45"/>
      <c r="CL23" s="45"/>
      <c r="CM23" s="45"/>
      <c r="CN23" s="45">
        <f>SUM(CN20:CN22)</f>
        <v>37221.80699999999</v>
      </c>
      <c r="CO23" s="45"/>
      <c r="CP23" s="45"/>
      <c r="CQ23" s="45"/>
      <c r="CR23" s="45"/>
      <c r="CS23" s="45"/>
      <c r="CT23" s="45"/>
      <c r="CU23" s="45"/>
      <c r="CV23" s="45">
        <f>SUM(CV20:CV22)</f>
        <v>26587.004999999997</v>
      </c>
      <c r="CW23" s="45"/>
      <c r="CX23" s="45"/>
      <c r="CY23" s="45"/>
      <c r="CZ23" s="45"/>
      <c r="DA23" s="45"/>
      <c r="DB23" s="45"/>
      <c r="DC23" s="45">
        <f>SUM(DC20:DC22)</f>
        <v>116982.82199999999</v>
      </c>
      <c r="DD23" s="45"/>
      <c r="DE23" s="45"/>
      <c r="DF23" s="45"/>
      <c r="DG23" s="45"/>
      <c r="DH23" s="45"/>
      <c r="DI23" s="45"/>
      <c r="DJ23" s="45"/>
      <c r="DK23" s="45">
        <f>SUM(DK20:DK22)</f>
        <v>12000</v>
      </c>
      <c r="DL23" s="45"/>
      <c r="DM23" s="45"/>
      <c r="DN23" s="45">
        <f>SUM(DN20:DN22)</f>
        <v>58491.41099999999</v>
      </c>
      <c r="DO23" s="45"/>
      <c r="DP23" s="45"/>
      <c r="DQ23" s="45">
        <f>SUM(DQ20:DQ22)</f>
        <v>23396.564399999996</v>
      </c>
      <c r="DR23" s="45"/>
      <c r="DS23" s="45"/>
      <c r="DT23" s="45">
        <f>SUM(DT20:DT22)</f>
        <v>312017.04987499997</v>
      </c>
      <c r="DU23" s="45"/>
      <c r="DV23" s="45"/>
      <c r="DW23" s="45">
        <f>SUM(DW20:DW22)</f>
        <v>1809698.889275</v>
      </c>
      <c r="DX23" s="45"/>
      <c r="DY23" s="45"/>
      <c r="DZ23" s="85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</row>
    <row r="24" s="10" customFormat="1" ht="12.75"/>
    <row r="25" spans="2:96" s="5" customFormat="1" ht="24.75" customHeight="1">
      <c r="B25" s="86" t="s">
        <v>47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10"/>
      <c r="AN25" s="10"/>
      <c r="AO25" s="10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10"/>
      <c r="BO25" s="10"/>
      <c r="BP25" s="10"/>
      <c r="BQ25" s="62" t="s">
        <v>52</v>
      </c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</row>
    <row r="26" spans="2:96" s="21" customFormat="1" ht="12.75" customHeight="1">
      <c r="B26" s="47" t="s">
        <v>40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P26" s="48" t="s">
        <v>41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Q26" s="48" t="s">
        <v>42</v>
      </c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</row>
    <row r="27" spans="6:31" s="5" customFormat="1" ht="7.5" customHeight="1"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S27" s="6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96" s="5" customFormat="1" ht="15.75">
      <c r="A28" s="42" t="s">
        <v>51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P28" s="43" t="s">
        <v>62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39"/>
      <c r="BO28" s="39"/>
      <c r="BP28" s="39"/>
      <c r="BQ28" s="43" t="s">
        <v>63</v>
      </c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</row>
    <row r="29" spans="2:96" s="21" customFormat="1" ht="12.75" customHeight="1">
      <c r="B29" s="48" t="s">
        <v>41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P29" s="47" t="s">
        <v>41</v>
      </c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0"/>
      <c r="BO29" s="40"/>
      <c r="BP29" s="40"/>
      <c r="BQ29" s="47" t="s">
        <v>42</v>
      </c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</row>
    <row r="30" spans="24:96" s="21" customFormat="1" ht="10.5"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</row>
    <row r="31" s="10" customFormat="1" ht="12.75"/>
    <row r="32" s="10" customFormat="1" ht="12.75"/>
    <row r="33" s="10" customFormat="1" ht="13.5" customHeight="1"/>
    <row r="34" s="10" customFormat="1" ht="77.25" customHeight="1"/>
    <row r="35" s="10" customFormat="1" ht="12.75" customHeight="1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3.5" customHeight="1"/>
    <row r="46" s="10" customFormat="1" ht="15.75" customHeight="1"/>
    <row r="47" s="10" customFormat="1" ht="178.5" customHeight="1"/>
    <row r="48" s="10" customFormat="1" ht="12.75"/>
    <row r="49" s="10" customFormat="1" ht="12.75"/>
  </sheetData>
  <sheetProtection/>
  <mergeCells count="180">
    <mergeCell ref="EY19:FN19"/>
    <mergeCell ref="BG7:BV7"/>
    <mergeCell ref="EY17:FN17"/>
    <mergeCell ref="EY18:FN18"/>
    <mergeCell ref="B8:CN8"/>
    <mergeCell ref="B9:CN9"/>
    <mergeCell ref="H11:AI12"/>
    <mergeCell ref="DT23:DV23"/>
    <mergeCell ref="DQ16:DS18"/>
    <mergeCell ref="DQ19:DS19"/>
    <mergeCell ref="DI6:DX6"/>
    <mergeCell ref="DI7:DX7"/>
    <mergeCell ref="DI8:DX8"/>
    <mergeCell ref="DT16:DV18"/>
    <mergeCell ref="DT19:DV19"/>
    <mergeCell ref="DT20:DV20"/>
    <mergeCell ref="DT21:DV21"/>
    <mergeCell ref="DT22:DV22"/>
    <mergeCell ref="DQ22:DS22"/>
    <mergeCell ref="DK23:DM23"/>
    <mergeCell ref="DN16:DP18"/>
    <mergeCell ref="DN19:DP19"/>
    <mergeCell ref="DN20:DP20"/>
    <mergeCell ref="DN21:DP21"/>
    <mergeCell ref="DN22:DP22"/>
    <mergeCell ref="DQ23:DS23"/>
    <mergeCell ref="DN23:DP23"/>
    <mergeCell ref="DK16:DM18"/>
    <mergeCell ref="DK19:DM19"/>
    <mergeCell ref="DK20:DM20"/>
    <mergeCell ref="DK21:DM21"/>
    <mergeCell ref="DK22:DM22"/>
    <mergeCell ref="DZ21:FA21"/>
    <mergeCell ref="DZ22:FA22"/>
    <mergeCell ref="DZ23:FA23"/>
    <mergeCell ref="DF1:DM1"/>
    <mergeCell ref="BG6:BV6"/>
    <mergeCell ref="DW16:DY18"/>
    <mergeCell ref="DC19:DJ19"/>
    <mergeCell ref="DW23:DY23"/>
    <mergeCell ref="AK11:BG11"/>
    <mergeCell ref="BH11:BU11"/>
    <mergeCell ref="AK12:BG12"/>
    <mergeCell ref="BH12:BU12"/>
    <mergeCell ref="CC12:CM12"/>
    <mergeCell ref="CU13:CV13"/>
    <mergeCell ref="CX13:DC13"/>
    <mergeCell ref="DF13:DG13"/>
    <mergeCell ref="DJ13:DK13"/>
    <mergeCell ref="E14:K14"/>
    <mergeCell ref="P14:W14"/>
    <mergeCell ref="Z14:AB14"/>
    <mergeCell ref="AD14:AK14"/>
    <mergeCell ref="AN14:AP14"/>
    <mergeCell ref="CN14:CU14"/>
    <mergeCell ref="BM17:BU17"/>
    <mergeCell ref="BV17:CD17"/>
    <mergeCell ref="CE17:CM17"/>
    <mergeCell ref="A16:A18"/>
    <mergeCell ref="B16:S18"/>
    <mergeCell ref="T16:Y18"/>
    <mergeCell ref="Z16:AE18"/>
    <mergeCell ref="AF16:AK18"/>
    <mergeCell ref="CH18:CM18"/>
    <mergeCell ref="BV18:BX18"/>
    <mergeCell ref="AL19:AT19"/>
    <mergeCell ref="AU19:BC19"/>
    <mergeCell ref="AU16:CM16"/>
    <mergeCell ref="CN16:CU18"/>
    <mergeCell ref="CV16:DB18"/>
    <mergeCell ref="DC16:DJ18"/>
    <mergeCell ref="AU17:BC17"/>
    <mergeCell ref="AX18:BC18"/>
    <mergeCell ref="AU18:AW18"/>
    <mergeCell ref="AL16:AT18"/>
    <mergeCell ref="B21:S21"/>
    <mergeCell ref="T21:Y21"/>
    <mergeCell ref="Z21:AE21"/>
    <mergeCell ref="AF21:AK21"/>
    <mergeCell ref="AL21:AT21"/>
    <mergeCell ref="BD19:BL19"/>
    <mergeCell ref="B19:S19"/>
    <mergeCell ref="T19:Y19"/>
    <mergeCell ref="Z19:AE19"/>
    <mergeCell ref="AF19:AK19"/>
    <mergeCell ref="DC21:DJ21"/>
    <mergeCell ref="CV20:DB20"/>
    <mergeCell ref="DW19:DY19"/>
    <mergeCell ref="CV21:DB21"/>
    <mergeCell ref="DW21:DY21"/>
    <mergeCell ref="DC20:DJ20"/>
    <mergeCell ref="DW20:DY20"/>
    <mergeCell ref="DQ20:DS20"/>
    <mergeCell ref="DQ21:DS21"/>
    <mergeCell ref="AU21:AW21"/>
    <mergeCell ref="AX21:BC21"/>
    <mergeCell ref="CH19:CM19"/>
    <mergeCell ref="CN19:CU19"/>
    <mergeCell ref="CV19:DB19"/>
    <mergeCell ref="BM19:BO19"/>
    <mergeCell ref="BP19:BU19"/>
    <mergeCell ref="BV19:BX19"/>
    <mergeCell ref="BD21:BL21"/>
    <mergeCell ref="BM21:BO21"/>
    <mergeCell ref="BP21:BU21"/>
    <mergeCell ref="BV21:BX21"/>
    <mergeCell ref="BY21:CD21"/>
    <mergeCell ref="CE21:CG21"/>
    <mergeCell ref="CH21:CM21"/>
    <mergeCell ref="CN21:CU21"/>
    <mergeCell ref="DC23:DJ23"/>
    <mergeCell ref="CE22:CG22"/>
    <mergeCell ref="CH22:CM22"/>
    <mergeCell ref="CN22:CU22"/>
    <mergeCell ref="B23:S23"/>
    <mergeCell ref="BD23:BK23"/>
    <mergeCell ref="AL23:AS23"/>
    <mergeCell ref="T23:Y23"/>
    <mergeCell ref="BV23:BX23"/>
    <mergeCell ref="BP23:BU23"/>
    <mergeCell ref="B25:AL25"/>
    <mergeCell ref="B26:AL26"/>
    <mergeCell ref="B29:AL29"/>
    <mergeCell ref="AP25:BM25"/>
    <mergeCell ref="BQ25:CR25"/>
    <mergeCell ref="AP26:BM26"/>
    <mergeCell ref="BQ26:CR26"/>
    <mergeCell ref="CV23:DB23"/>
    <mergeCell ref="CN23:CU23"/>
    <mergeCell ref="CH23:CM23"/>
    <mergeCell ref="CE23:CG23"/>
    <mergeCell ref="BY23:CD23"/>
    <mergeCell ref="BM23:BO23"/>
    <mergeCell ref="B20:S20"/>
    <mergeCell ref="T20:Y20"/>
    <mergeCell ref="Z20:AE20"/>
    <mergeCell ref="AF20:AK20"/>
    <mergeCell ref="AL20:AT20"/>
    <mergeCell ref="AU20:AW20"/>
    <mergeCell ref="BD20:BL20"/>
    <mergeCell ref="BM20:BO20"/>
    <mergeCell ref="BP20:BU20"/>
    <mergeCell ref="BV20:BX20"/>
    <mergeCell ref="BY20:CD20"/>
    <mergeCell ref="CE20:CG20"/>
    <mergeCell ref="BY19:CD19"/>
    <mergeCell ref="CE19:CG19"/>
    <mergeCell ref="BD17:BL18"/>
    <mergeCell ref="AF23:AK23"/>
    <mergeCell ref="DZ20:FA20"/>
    <mergeCell ref="AX20:BC20"/>
    <mergeCell ref="CH20:CM20"/>
    <mergeCell ref="CN20:CU20"/>
    <mergeCell ref="BM18:BO18"/>
    <mergeCell ref="BP18:BU18"/>
    <mergeCell ref="BY18:CD18"/>
    <mergeCell ref="CE18:CG18"/>
    <mergeCell ref="BY22:CD22"/>
    <mergeCell ref="AU23:AW23"/>
    <mergeCell ref="AX23:BC23"/>
    <mergeCell ref="B22:S22"/>
    <mergeCell ref="T22:Y22"/>
    <mergeCell ref="Z22:AE22"/>
    <mergeCell ref="AF22:AK22"/>
    <mergeCell ref="AL22:AT22"/>
    <mergeCell ref="AU22:AW22"/>
    <mergeCell ref="Z23:AE23"/>
    <mergeCell ref="AX22:BC22"/>
    <mergeCell ref="BD22:BL22"/>
    <mergeCell ref="BM22:BO22"/>
    <mergeCell ref="BP22:BU22"/>
    <mergeCell ref="BV22:BX22"/>
    <mergeCell ref="CV22:DB22"/>
    <mergeCell ref="DC22:DJ22"/>
    <mergeCell ref="DW22:DY22"/>
    <mergeCell ref="A28:AL28"/>
    <mergeCell ref="AP28:BM28"/>
    <mergeCell ref="BQ28:CR28"/>
    <mergeCell ref="AP29:BM29"/>
    <mergeCell ref="BQ29:CR2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Спец3</cp:lastModifiedBy>
  <cp:lastPrinted>2020-09-30T04:23:50Z</cp:lastPrinted>
  <dcterms:created xsi:type="dcterms:W3CDTF">2012-02-15T07:03:00Z</dcterms:created>
  <dcterms:modified xsi:type="dcterms:W3CDTF">2020-09-30T04:24:34Z</dcterms:modified>
  <cp:category/>
  <cp:version/>
  <cp:contentType/>
  <cp:contentStatus/>
</cp:coreProperties>
</file>